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615" yWindow="0" windowWidth="21840" windowHeight="13740" activeTab="1"/>
  </bookViews>
  <sheets>
    <sheet name="ASM &amp; BSM Grade Calculator" sheetId="6" r:id="rId1"/>
    <sheet name="MSM &amp; PhD Grade Calculator" sheetId="7" r:id="rId2"/>
  </sheets>
  <definedNames>
    <definedName name="_xlnm.Print_Area" localSheetId="0">'ASM &amp; BSM Grade Calculator'!$A$1:$M$240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1" i="7"/>
  <c r="T11"/>
  <c r="S12"/>
  <c r="T12"/>
  <c r="S13"/>
  <c r="T13"/>
  <c r="S14"/>
  <c r="T14"/>
  <c r="S15"/>
  <c r="T15"/>
  <c r="R31"/>
  <c r="M4"/>
  <c r="O4"/>
  <c r="T30"/>
  <c r="T29"/>
  <c r="T28"/>
  <c r="T27"/>
  <c r="T26"/>
  <c r="T25"/>
  <c r="T24"/>
  <c r="T23"/>
  <c r="T22"/>
  <c r="T21"/>
  <c r="T20"/>
  <c r="T19"/>
  <c r="T18"/>
  <c r="T17"/>
  <c r="T16"/>
  <c r="Q4" i="6"/>
  <c r="T10" i="7"/>
  <c r="D11"/>
  <c r="F11"/>
  <c r="H11"/>
  <c r="J11"/>
  <c r="L11"/>
  <c r="N11"/>
  <c r="P11"/>
  <c r="D12"/>
  <c r="F12"/>
  <c r="H12"/>
  <c r="J12"/>
  <c r="L12"/>
  <c r="N12"/>
  <c r="P12"/>
  <c r="D13"/>
  <c r="F13"/>
  <c r="H13"/>
  <c r="J13"/>
  <c r="L13"/>
  <c r="N13"/>
  <c r="P13"/>
  <c r="D14"/>
  <c r="F14"/>
  <c r="H14"/>
  <c r="J14"/>
  <c r="L14"/>
  <c r="N14"/>
  <c r="P14"/>
  <c r="D15"/>
  <c r="F15"/>
  <c r="H15"/>
  <c r="J15"/>
  <c r="L15"/>
  <c r="N15"/>
  <c r="P15"/>
  <c r="S10"/>
  <c r="S16"/>
  <c r="S17"/>
  <c r="S18"/>
  <c r="S19"/>
  <c r="S20"/>
  <c r="S21"/>
  <c r="S22"/>
  <c r="S23"/>
  <c r="S24"/>
  <c r="S25"/>
  <c r="S26"/>
  <c r="S27"/>
  <c r="S28"/>
  <c r="S29"/>
  <c r="S30"/>
  <c r="P30"/>
  <c r="N30"/>
  <c r="L30"/>
  <c r="J30"/>
  <c r="H30"/>
  <c r="F30"/>
  <c r="D30"/>
  <c r="B30"/>
  <c r="P29"/>
  <c r="P28"/>
  <c r="P27"/>
  <c r="P26"/>
  <c r="P25"/>
  <c r="P24"/>
  <c r="P23"/>
  <c r="P22"/>
  <c r="P21"/>
  <c r="P20"/>
  <c r="P19"/>
  <c r="P18"/>
  <c r="P17"/>
  <c r="P16"/>
  <c r="P10"/>
  <c r="D29"/>
  <c r="F29"/>
  <c r="H29"/>
  <c r="J29"/>
  <c r="L29"/>
  <c r="N29"/>
  <c r="D28"/>
  <c r="F28"/>
  <c r="H28"/>
  <c r="J28"/>
  <c r="L28"/>
  <c r="N28"/>
  <c r="D27"/>
  <c r="F27"/>
  <c r="H27"/>
  <c r="J27"/>
  <c r="L27"/>
  <c r="N27"/>
  <c r="D26"/>
  <c r="F26"/>
  <c r="H26"/>
  <c r="J26"/>
  <c r="L26"/>
  <c r="N26"/>
  <c r="D25"/>
  <c r="F25"/>
  <c r="H25"/>
  <c r="J25"/>
  <c r="L25"/>
  <c r="N25"/>
  <c r="D24"/>
  <c r="F24"/>
  <c r="H24"/>
  <c r="J24"/>
  <c r="L24"/>
  <c r="N24"/>
  <c r="D23"/>
  <c r="F23"/>
  <c r="H23"/>
  <c r="J23"/>
  <c r="L23"/>
  <c r="N23"/>
  <c r="D22"/>
  <c r="F22"/>
  <c r="H22"/>
  <c r="J22"/>
  <c r="L22"/>
  <c r="N22"/>
  <c r="D21"/>
  <c r="F21"/>
  <c r="H21"/>
  <c r="J21"/>
  <c r="L21"/>
  <c r="N21"/>
  <c r="D20"/>
  <c r="F20"/>
  <c r="H20"/>
  <c r="J20"/>
  <c r="L20"/>
  <c r="N20"/>
  <c r="D19"/>
  <c r="F19"/>
  <c r="H19"/>
  <c r="J19"/>
  <c r="L19"/>
  <c r="N19"/>
  <c r="D18"/>
  <c r="F18"/>
  <c r="H18"/>
  <c r="J18"/>
  <c r="L18"/>
  <c r="N18"/>
  <c r="D17"/>
  <c r="F17"/>
  <c r="H17"/>
  <c r="J17"/>
  <c r="L17"/>
  <c r="N17"/>
  <c r="D16"/>
  <c r="F16"/>
  <c r="H16"/>
  <c r="J16"/>
  <c r="L16"/>
  <c r="N16"/>
  <c r="D10"/>
  <c r="F10"/>
  <c r="H10"/>
  <c r="J10"/>
  <c r="L10"/>
  <c r="N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M4" i="6"/>
  <c r="L33"/>
  <c r="J33"/>
  <c r="H33"/>
  <c r="F33"/>
  <c r="D33"/>
  <c r="L32"/>
  <c r="J32"/>
  <c r="H32"/>
  <c r="F32"/>
  <c r="D32"/>
  <c r="M32"/>
  <c r="L31"/>
  <c r="J31"/>
  <c r="H31"/>
  <c r="F31"/>
  <c r="D31"/>
  <c r="L30"/>
  <c r="J30"/>
  <c r="H30"/>
  <c r="F30"/>
  <c r="D30"/>
  <c r="L29"/>
  <c r="J29"/>
  <c r="H29"/>
  <c r="F29"/>
  <c r="D29"/>
  <c r="L28"/>
  <c r="J28"/>
  <c r="H28"/>
  <c r="F28"/>
  <c r="D28"/>
  <c r="M28"/>
  <c r="L27"/>
  <c r="J27"/>
  <c r="H27"/>
  <c r="F27"/>
  <c r="D27"/>
  <c r="L26"/>
  <c r="J26"/>
  <c r="H26"/>
  <c r="F26"/>
  <c r="D26"/>
  <c r="M26"/>
  <c r="L25"/>
  <c r="J25"/>
  <c r="H25"/>
  <c r="F25"/>
  <c r="D25"/>
  <c r="L24"/>
  <c r="J24"/>
  <c r="H24"/>
  <c r="F24"/>
  <c r="D24"/>
  <c r="M24"/>
  <c r="L23"/>
  <c r="J23"/>
  <c r="H23"/>
  <c r="F23"/>
  <c r="D23"/>
  <c r="L22"/>
  <c r="J22"/>
  <c r="H22"/>
  <c r="F22"/>
  <c r="D22"/>
  <c r="M22"/>
  <c r="L21"/>
  <c r="J21"/>
  <c r="H21"/>
  <c r="F21"/>
  <c r="D21"/>
  <c r="L20"/>
  <c r="J20"/>
  <c r="H20"/>
  <c r="F20"/>
  <c r="D20"/>
  <c r="M20"/>
  <c r="L19"/>
  <c r="J19"/>
  <c r="H19"/>
  <c r="F19"/>
  <c r="D19"/>
  <c r="L18"/>
  <c r="J18"/>
  <c r="H18"/>
  <c r="F18"/>
  <c r="D18"/>
  <c r="M18"/>
  <c r="L17"/>
  <c r="J17"/>
  <c r="H17"/>
  <c r="F17"/>
  <c r="D17"/>
  <c r="L16"/>
  <c r="J16"/>
  <c r="H16"/>
  <c r="F16"/>
  <c r="D16"/>
  <c r="M16"/>
  <c r="L15"/>
  <c r="J15"/>
  <c r="H15"/>
  <c r="F15"/>
  <c r="D15"/>
  <c r="L14"/>
  <c r="J14"/>
  <c r="H14"/>
  <c r="F14"/>
  <c r="D14"/>
  <c r="M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M15"/>
  <c r="M17"/>
  <c r="M19"/>
  <c r="M21"/>
  <c r="M23"/>
  <c r="M25"/>
  <c r="M27"/>
  <c r="M29"/>
  <c r="M30"/>
  <c r="M31"/>
  <c r="M33"/>
  <c r="M13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D42"/>
  <c r="F42"/>
  <c r="H42"/>
  <c r="J42"/>
  <c r="L42"/>
  <c r="D43"/>
  <c r="F43"/>
  <c r="H43"/>
  <c r="J43"/>
  <c r="L43"/>
  <c r="D44"/>
  <c r="F44"/>
  <c r="H44"/>
  <c r="J44"/>
  <c r="L44"/>
  <c r="D45"/>
  <c r="F45"/>
  <c r="H45"/>
  <c r="J45"/>
  <c r="L45"/>
  <c r="D46"/>
  <c r="F46"/>
  <c r="H46"/>
  <c r="J46"/>
  <c r="L46"/>
  <c r="D47"/>
  <c r="F47"/>
  <c r="H47"/>
  <c r="J47"/>
  <c r="L47"/>
  <c r="D48"/>
  <c r="F48"/>
  <c r="H48"/>
  <c r="J48"/>
  <c r="L48"/>
  <c r="D49"/>
  <c r="F49"/>
  <c r="H49"/>
  <c r="J49"/>
  <c r="L49"/>
  <c r="D50"/>
  <c r="F50"/>
  <c r="H50"/>
  <c r="J50"/>
  <c r="L50"/>
  <c r="D51"/>
  <c r="F51"/>
  <c r="H51"/>
  <c r="J51"/>
  <c r="L51"/>
  <c r="D52"/>
  <c r="F52"/>
  <c r="H52"/>
  <c r="J52"/>
  <c r="L52"/>
  <c r="D53"/>
  <c r="F53"/>
  <c r="H53"/>
  <c r="J53"/>
  <c r="L53"/>
  <c r="D54"/>
  <c r="F54"/>
  <c r="H54"/>
  <c r="J54"/>
  <c r="L54"/>
  <c r="D55"/>
  <c r="F55"/>
  <c r="H55"/>
  <c r="J55"/>
  <c r="L55"/>
  <c r="D56"/>
  <c r="F56"/>
  <c r="H56"/>
  <c r="J56"/>
  <c r="L56"/>
  <c r="D57"/>
  <c r="F57"/>
  <c r="H57"/>
  <c r="J57"/>
  <c r="L57"/>
  <c r="D58"/>
  <c r="F58"/>
  <c r="H58"/>
  <c r="J58"/>
  <c r="L58"/>
  <c r="D59"/>
  <c r="F59"/>
  <c r="H59"/>
  <c r="J59"/>
  <c r="L59"/>
  <c r="D60"/>
  <c r="F60"/>
  <c r="H60"/>
  <c r="J60"/>
  <c r="L60"/>
  <c r="D61"/>
  <c r="F61"/>
  <c r="H61"/>
  <c r="J61"/>
  <c r="L61"/>
  <c r="D62"/>
  <c r="F62"/>
  <c r="H62"/>
  <c r="J62"/>
  <c r="L62"/>
  <c r="D63"/>
  <c r="F63"/>
  <c r="H63"/>
  <c r="J63"/>
  <c r="L63"/>
  <c r="D64"/>
  <c r="F64"/>
  <c r="H64"/>
  <c r="J64"/>
  <c r="L64"/>
  <c r="D65"/>
  <c r="F65"/>
  <c r="H65"/>
  <c r="J65"/>
  <c r="L65"/>
  <c r="D66"/>
  <c r="F66"/>
  <c r="H66"/>
  <c r="J66"/>
  <c r="L66"/>
  <c r="D67"/>
  <c r="F67"/>
  <c r="H67"/>
  <c r="J67"/>
  <c r="L67"/>
  <c r="D68"/>
  <c r="F68"/>
  <c r="H68"/>
  <c r="J68"/>
  <c r="L68"/>
  <c r="D69"/>
  <c r="F69"/>
  <c r="H69"/>
  <c r="J69"/>
  <c r="L69"/>
  <c r="D70"/>
  <c r="F70"/>
  <c r="H70"/>
  <c r="J70"/>
  <c r="L70"/>
  <c r="D71"/>
  <c r="F71"/>
  <c r="H71"/>
  <c r="J71"/>
  <c r="L71"/>
  <c r="D72"/>
  <c r="F72"/>
  <c r="H72"/>
  <c r="J72"/>
  <c r="L72"/>
  <c r="D73"/>
  <c r="F73"/>
  <c r="H73"/>
  <c r="J73"/>
  <c r="L73"/>
  <c r="D74"/>
  <c r="F74"/>
  <c r="H74"/>
  <c r="J74"/>
  <c r="L74"/>
  <c r="D75"/>
  <c r="F75"/>
  <c r="H75"/>
  <c r="J75"/>
  <c r="L75"/>
  <c r="D76"/>
  <c r="F76"/>
  <c r="H76"/>
  <c r="J76"/>
  <c r="L76"/>
  <c r="D77"/>
  <c r="F77"/>
  <c r="H77"/>
  <c r="J77"/>
  <c r="L77"/>
  <c r="D78"/>
  <c r="F78"/>
  <c r="H78"/>
  <c r="J78"/>
  <c r="L78"/>
  <c r="D79"/>
  <c r="F79"/>
  <c r="H79"/>
  <c r="J79"/>
  <c r="L79"/>
  <c r="D80"/>
  <c r="F80"/>
  <c r="H80"/>
  <c r="J80"/>
  <c r="L80"/>
  <c r="D81"/>
  <c r="F81"/>
  <c r="H81"/>
  <c r="J81"/>
  <c r="L81"/>
  <c r="D82"/>
  <c r="F82"/>
  <c r="H82"/>
  <c r="J82"/>
  <c r="L82"/>
  <c r="D83"/>
  <c r="F83"/>
  <c r="H83"/>
  <c r="J83"/>
  <c r="L83"/>
  <c r="D84"/>
  <c r="F84"/>
  <c r="H84"/>
  <c r="J84"/>
  <c r="L84"/>
  <c r="D85"/>
  <c r="F85"/>
  <c r="H85"/>
  <c r="J85"/>
  <c r="L85"/>
  <c r="D86"/>
  <c r="F86"/>
  <c r="H86"/>
  <c r="J86"/>
  <c r="L86"/>
  <c r="D87"/>
  <c r="F87"/>
  <c r="H87"/>
  <c r="J87"/>
  <c r="L87"/>
  <c r="D88"/>
  <c r="F88"/>
  <c r="H88"/>
  <c r="J88"/>
  <c r="L88"/>
  <c r="D89"/>
  <c r="F89"/>
  <c r="H89"/>
  <c r="J89"/>
  <c r="L89"/>
  <c r="D90"/>
  <c r="F90"/>
  <c r="H90"/>
  <c r="J90"/>
  <c r="L90"/>
  <c r="D91"/>
  <c r="F91"/>
  <c r="H91"/>
  <c r="J91"/>
  <c r="L91"/>
  <c r="D92"/>
  <c r="F92"/>
  <c r="H92"/>
  <c r="J92"/>
  <c r="L92"/>
  <c r="D93"/>
  <c r="F93"/>
  <c r="H93"/>
  <c r="J93"/>
  <c r="L93"/>
  <c r="D94"/>
  <c r="F94"/>
  <c r="H94"/>
  <c r="J94"/>
  <c r="L94"/>
  <c r="D95"/>
  <c r="F95"/>
  <c r="H95"/>
  <c r="J95"/>
  <c r="L95"/>
  <c r="D96"/>
  <c r="F96"/>
  <c r="H96"/>
  <c r="J96"/>
  <c r="L96"/>
  <c r="D97"/>
  <c r="F97"/>
  <c r="H97"/>
  <c r="J97"/>
  <c r="L97"/>
  <c r="D98"/>
  <c r="F98"/>
  <c r="H98"/>
  <c r="J98"/>
  <c r="L98"/>
  <c r="D99"/>
  <c r="F99"/>
  <c r="H99"/>
  <c r="J99"/>
  <c r="L99"/>
  <c r="D100"/>
  <c r="F100"/>
  <c r="H100"/>
  <c r="J100"/>
  <c r="L100"/>
  <c r="D101"/>
  <c r="F101"/>
  <c r="H101"/>
  <c r="J101"/>
  <c r="L101"/>
  <c r="D102"/>
  <c r="F102"/>
  <c r="H102"/>
  <c r="J102"/>
  <c r="L102"/>
  <c r="D103"/>
  <c r="F103"/>
  <c r="H103"/>
  <c r="J103"/>
  <c r="L103"/>
  <c r="D104"/>
  <c r="F104"/>
  <c r="H104"/>
  <c r="J104"/>
  <c r="L104"/>
  <c r="D105"/>
  <c r="F105"/>
  <c r="H105"/>
  <c r="J105"/>
  <c r="L105"/>
  <c r="D106"/>
  <c r="F106"/>
  <c r="H106"/>
  <c r="J106"/>
  <c r="L106"/>
  <c r="D107"/>
  <c r="F107"/>
  <c r="H107"/>
  <c r="J107"/>
  <c r="L107"/>
  <c r="D108"/>
  <c r="F108"/>
  <c r="H108"/>
  <c r="J108"/>
  <c r="L108"/>
  <c r="D109"/>
  <c r="F109"/>
  <c r="H109"/>
  <c r="J109"/>
  <c r="L109"/>
  <c r="D110"/>
  <c r="F110"/>
  <c r="H110"/>
  <c r="J110"/>
  <c r="L110"/>
  <c r="D111"/>
  <c r="F111"/>
  <c r="H111"/>
  <c r="J111"/>
  <c r="L111"/>
  <c r="D112"/>
  <c r="F112"/>
  <c r="H112"/>
  <c r="J112"/>
  <c r="L112"/>
  <c r="D113"/>
  <c r="F113"/>
  <c r="H113"/>
  <c r="J113"/>
  <c r="L113"/>
  <c r="D114"/>
  <c r="F114"/>
  <c r="H114"/>
  <c r="J114"/>
  <c r="L114"/>
  <c r="D115"/>
  <c r="F115"/>
  <c r="H115"/>
  <c r="J115"/>
  <c r="L115"/>
  <c r="D116"/>
  <c r="F116"/>
  <c r="H116"/>
  <c r="J116"/>
  <c r="L116"/>
  <c r="D117"/>
  <c r="F117"/>
  <c r="H117"/>
  <c r="J117"/>
  <c r="L117"/>
  <c r="D118"/>
  <c r="F118"/>
  <c r="H118"/>
  <c r="J118"/>
  <c r="L118"/>
  <c r="D119"/>
  <c r="F119"/>
  <c r="H119"/>
  <c r="J119"/>
  <c r="L119"/>
  <c r="D120"/>
  <c r="F120"/>
  <c r="H120"/>
  <c r="J120"/>
  <c r="L120"/>
  <c r="D121"/>
  <c r="F121"/>
  <c r="H121"/>
  <c r="J121"/>
  <c r="L121"/>
  <c r="D122"/>
  <c r="F122"/>
  <c r="H122"/>
  <c r="J122"/>
  <c r="L122"/>
  <c r="D123"/>
  <c r="F123"/>
  <c r="H123"/>
  <c r="J123"/>
  <c r="L123"/>
  <c r="D124"/>
  <c r="F124"/>
  <c r="H124"/>
  <c r="J124"/>
  <c r="L124"/>
  <c r="D125"/>
  <c r="F125"/>
  <c r="H125"/>
  <c r="J125"/>
  <c r="L125"/>
  <c r="D126"/>
  <c r="F126"/>
  <c r="H126"/>
  <c r="J126"/>
  <c r="L126"/>
  <c r="D127"/>
  <c r="F127"/>
  <c r="H127"/>
  <c r="J127"/>
  <c r="L127"/>
  <c r="D128"/>
  <c r="F128"/>
  <c r="H128"/>
  <c r="J128"/>
  <c r="L128"/>
  <c r="D129"/>
  <c r="F129"/>
  <c r="H129"/>
  <c r="J129"/>
  <c r="L129"/>
  <c r="D130"/>
  <c r="F130"/>
  <c r="H130"/>
  <c r="J130"/>
  <c r="L130"/>
  <c r="D131"/>
  <c r="F131"/>
  <c r="H131"/>
  <c r="J131"/>
  <c r="L131"/>
  <c r="D132"/>
  <c r="F132"/>
  <c r="H132"/>
  <c r="J132"/>
  <c r="L132"/>
  <c r="D133"/>
  <c r="F133"/>
  <c r="H133"/>
  <c r="J133"/>
  <c r="L133"/>
  <c r="D134"/>
  <c r="F134"/>
  <c r="H134"/>
  <c r="J134"/>
  <c r="L134"/>
  <c r="D135"/>
  <c r="F135"/>
  <c r="H135"/>
  <c r="J135"/>
  <c r="L135"/>
  <c r="D136"/>
  <c r="F136"/>
  <c r="H136"/>
  <c r="J136"/>
  <c r="L136"/>
  <c r="D137"/>
  <c r="F137"/>
  <c r="H137"/>
  <c r="J137"/>
  <c r="L137"/>
  <c r="D138"/>
  <c r="F138"/>
  <c r="H138"/>
  <c r="J138"/>
  <c r="L138"/>
  <c r="D139"/>
  <c r="F139"/>
  <c r="H139"/>
  <c r="J139"/>
  <c r="L139"/>
  <c r="D140"/>
  <c r="F140"/>
  <c r="H140"/>
  <c r="J140"/>
  <c r="L140"/>
  <c r="D141"/>
  <c r="F141"/>
  <c r="H141"/>
  <c r="J141"/>
  <c r="L141"/>
  <c r="D142"/>
  <c r="F142"/>
  <c r="H142"/>
  <c r="J142"/>
  <c r="L142"/>
  <c r="D143"/>
  <c r="F143"/>
  <c r="H143"/>
  <c r="J143"/>
  <c r="L143"/>
  <c r="D144"/>
  <c r="F144"/>
  <c r="H144"/>
  <c r="J144"/>
  <c r="L144"/>
  <c r="D145"/>
  <c r="F145"/>
  <c r="H145"/>
  <c r="J145"/>
  <c r="L145"/>
  <c r="D146"/>
  <c r="F146"/>
  <c r="H146"/>
  <c r="J146"/>
  <c r="L146"/>
  <c r="D147"/>
  <c r="F147"/>
  <c r="H147"/>
  <c r="J147"/>
  <c r="L147"/>
  <c r="D148"/>
  <c r="F148"/>
  <c r="H148"/>
  <c r="J148"/>
  <c r="L148"/>
  <c r="D149"/>
  <c r="F149"/>
  <c r="H149"/>
  <c r="J149"/>
  <c r="L149"/>
  <c r="D150"/>
  <c r="F150"/>
  <c r="H150"/>
  <c r="J150"/>
  <c r="L150"/>
  <c r="D151"/>
  <c r="F151"/>
  <c r="H151"/>
  <c r="J151"/>
  <c r="L151"/>
  <c r="D152"/>
  <c r="F152"/>
  <c r="H152"/>
  <c r="J152"/>
  <c r="L152"/>
  <c r="D153"/>
  <c r="F153"/>
  <c r="H153"/>
  <c r="J153"/>
  <c r="L153"/>
  <c r="D154"/>
  <c r="F154"/>
  <c r="H154"/>
  <c r="J154"/>
  <c r="L154"/>
  <c r="D155"/>
  <c r="F155"/>
  <c r="H155"/>
  <c r="J155"/>
  <c r="L155"/>
  <c r="D156"/>
  <c r="F156"/>
  <c r="H156"/>
  <c r="J156"/>
  <c r="L156"/>
  <c r="D157"/>
  <c r="F157"/>
  <c r="H157"/>
  <c r="J157"/>
  <c r="L157"/>
  <c r="D158"/>
  <c r="F158"/>
  <c r="H158"/>
  <c r="J158"/>
  <c r="L158"/>
  <c r="D159"/>
  <c r="F159"/>
  <c r="H159"/>
  <c r="J159"/>
  <c r="L159"/>
  <c r="D160"/>
  <c r="F160"/>
  <c r="H160"/>
  <c r="J160"/>
  <c r="L160"/>
  <c r="D161"/>
  <c r="F161"/>
  <c r="H161"/>
  <c r="J161"/>
  <c r="L161"/>
  <c r="D162"/>
  <c r="F162"/>
  <c r="H162"/>
  <c r="J162"/>
  <c r="L162"/>
  <c r="D163"/>
  <c r="F163"/>
  <c r="H163"/>
  <c r="J163"/>
  <c r="L163"/>
  <c r="D164"/>
  <c r="F164"/>
  <c r="H164"/>
  <c r="J164"/>
  <c r="L164"/>
  <c r="D165"/>
  <c r="F165"/>
  <c r="H165"/>
  <c r="J165"/>
  <c r="L165"/>
  <c r="D166"/>
  <c r="F166"/>
  <c r="H166"/>
  <c r="J166"/>
  <c r="L166"/>
  <c r="D167"/>
  <c r="F167"/>
  <c r="H167"/>
  <c r="J167"/>
  <c r="L167"/>
  <c r="D168"/>
  <c r="F168"/>
  <c r="H168"/>
  <c r="J168"/>
  <c r="L168"/>
  <c r="D169"/>
  <c r="F169"/>
  <c r="H169"/>
  <c r="J169"/>
  <c r="L169"/>
  <c r="D170"/>
  <c r="F170"/>
  <c r="H170"/>
  <c r="J170"/>
  <c r="L170"/>
  <c r="D171"/>
  <c r="F171"/>
  <c r="H171"/>
  <c r="J171"/>
  <c r="L171"/>
  <c r="D172"/>
  <c r="F172"/>
  <c r="H172"/>
  <c r="J172"/>
  <c r="L172"/>
  <c r="D173"/>
  <c r="F173"/>
  <c r="H173"/>
  <c r="J173"/>
  <c r="L173"/>
  <c r="D174"/>
  <c r="F174"/>
  <c r="H174"/>
  <c r="J174"/>
  <c r="L174"/>
  <c r="D175"/>
  <c r="F175"/>
  <c r="H175"/>
  <c r="J175"/>
  <c r="L175"/>
  <c r="D176"/>
  <c r="F176"/>
  <c r="H176"/>
  <c r="J176"/>
  <c r="L176"/>
  <c r="D177"/>
  <c r="F177"/>
  <c r="H177"/>
  <c r="J177"/>
  <c r="L177"/>
  <c r="D178"/>
  <c r="F178"/>
  <c r="H178"/>
  <c r="J178"/>
  <c r="L178"/>
  <c r="D179"/>
  <c r="F179"/>
  <c r="H179"/>
  <c r="J179"/>
  <c r="L179"/>
  <c r="D180"/>
  <c r="F180"/>
  <c r="H180"/>
  <c r="J180"/>
  <c r="L180"/>
  <c r="D181"/>
  <c r="F181"/>
  <c r="H181"/>
  <c r="J181"/>
  <c r="L181"/>
  <c r="D182"/>
  <c r="F182"/>
  <c r="H182"/>
  <c r="J182"/>
  <c r="L182"/>
  <c r="D183"/>
  <c r="F183"/>
  <c r="H183"/>
  <c r="J183"/>
  <c r="L183"/>
  <c r="D184"/>
  <c r="F184"/>
  <c r="H184"/>
  <c r="J184"/>
  <c r="L184"/>
  <c r="D185"/>
  <c r="F185"/>
  <c r="H185"/>
  <c r="J185"/>
  <c r="L185"/>
  <c r="D186"/>
  <c r="F186"/>
  <c r="H186"/>
  <c r="J186"/>
  <c r="L186"/>
  <c r="D187"/>
  <c r="F187"/>
  <c r="H187"/>
  <c r="J187"/>
  <c r="L187"/>
  <c r="D188"/>
  <c r="F188"/>
  <c r="H188"/>
  <c r="J188"/>
  <c r="L188"/>
  <c r="D189"/>
  <c r="F189"/>
  <c r="H189"/>
  <c r="J189"/>
  <c r="L189"/>
  <c r="D190"/>
  <c r="F190"/>
  <c r="H190"/>
  <c r="J190"/>
  <c r="L190"/>
  <c r="D191"/>
  <c r="F191"/>
  <c r="H191"/>
  <c r="J191"/>
  <c r="L191"/>
  <c r="D192"/>
  <c r="F192"/>
  <c r="H192"/>
  <c r="J192"/>
  <c r="L192"/>
  <c r="D193"/>
  <c r="F193"/>
  <c r="H193"/>
  <c r="J193"/>
  <c r="L193"/>
  <c r="D194"/>
  <c r="F194"/>
  <c r="H194"/>
  <c r="J194"/>
  <c r="L194"/>
  <c r="D195"/>
  <c r="F195"/>
  <c r="H195"/>
  <c r="J195"/>
  <c r="L195"/>
  <c r="D196"/>
  <c r="F196"/>
  <c r="H196"/>
  <c r="J196"/>
  <c r="L196"/>
  <c r="D197"/>
  <c r="F197"/>
  <c r="H197"/>
  <c r="J197"/>
  <c r="L197"/>
  <c r="D198"/>
  <c r="F198"/>
  <c r="H198"/>
  <c r="J198"/>
  <c r="L198"/>
  <c r="D199"/>
  <c r="F199"/>
  <c r="H199"/>
  <c r="J199"/>
  <c r="L199"/>
  <c r="D200"/>
  <c r="F200"/>
  <c r="H200"/>
  <c r="J200"/>
  <c r="L200"/>
  <c r="D201"/>
  <c r="F201"/>
  <c r="H201"/>
  <c r="J201"/>
  <c r="L201"/>
  <c r="D202"/>
  <c r="F202"/>
  <c r="H202"/>
  <c r="J202"/>
  <c r="L202"/>
  <c r="D203"/>
  <c r="F203"/>
  <c r="H203"/>
  <c r="J203"/>
  <c r="L203"/>
  <c r="D204"/>
  <c r="F204"/>
  <c r="H204"/>
  <c r="J204"/>
  <c r="L204"/>
  <c r="D205"/>
  <c r="F205"/>
  <c r="H205"/>
  <c r="J205"/>
  <c r="L205"/>
  <c r="D206"/>
  <c r="F206"/>
  <c r="H206"/>
  <c r="J206"/>
  <c r="L206"/>
  <c r="D207"/>
  <c r="F207"/>
  <c r="H207"/>
  <c r="J207"/>
  <c r="L207"/>
  <c r="D208"/>
  <c r="F208"/>
  <c r="H208"/>
  <c r="J208"/>
  <c r="L208"/>
  <c r="D209"/>
  <c r="F209"/>
  <c r="H209"/>
  <c r="J209"/>
  <c r="L209"/>
  <c r="D210"/>
  <c r="F210"/>
  <c r="H210"/>
  <c r="J210"/>
  <c r="L210"/>
  <c r="D211"/>
  <c r="F211"/>
  <c r="H211"/>
  <c r="J211"/>
  <c r="L211"/>
  <c r="D212"/>
  <c r="F212"/>
  <c r="H212"/>
  <c r="J212"/>
  <c r="L212"/>
  <c r="D213"/>
  <c r="F213"/>
  <c r="H213"/>
  <c r="J213"/>
  <c r="L213"/>
  <c r="D214"/>
  <c r="F214"/>
  <c r="H214"/>
  <c r="J214"/>
  <c r="L214"/>
  <c r="D215"/>
  <c r="F215"/>
  <c r="H215"/>
  <c r="J215"/>
  <c r="L215"/>
  <c r="D216"/>
  <c r="F216"/>
  <c r="H216"/>
  <c r="J216"/>
  <c r="L216"/>
  <c r="D217"/>
  <c r="F217"/>
  <c r="H217"/>
  <c r="J217"/>
  <c r="L217"/>
  <c r="D218"/>
  <c r="F218"/>
  <c r="H218"/>
  <c r="J218"/>
  <c r="L218"/>
  <c r="D219"/>
  <c r="F219"/>
  <c r="H219"/>
  <c r="J219"/>
  <c r="L219"/>
  <c r="D220"/>
  <c r="F220"/>
  <c r="H220"/>
  <c r="J220"/>
  <c r="L220"/>
  <c r="D221"/>
  <c r="F221"/>
  <c r="H221"/>
  <c r="J221"/>
  <c r="L221"/>
  <c r="D222"/>
  <c r="F222"/>
  <c r="H222"/>
  <c r="J222"/>
  <c r="L222"/>
  <c r="D223"/>
  <c r="F223"/>
  <c r="H223"/>
  <c r="J223"/>
  <c r="L223"/>
  <c r="D224"/>
  <c r="F224"/>
  <c r="H224"/>
  <c r="J224"/>
  <c r="L224"/>
  <c r="D225"/>
  <c r="F225"/>
  <c r="H225"/>
  <c r="J225"/>
  <c r="L225"/>
  <c r="D226"/>
  <c r="F226"/>
  <c r="H226"/>
  <c r="J226"/>
  <c r="L226"/>
  <c r="D227"/>
  <c r="F227"/>
  <c r="H227"/>
  <c r="J227"/>
  <c r="L227"/>
  <c r="D228"/>
  <c r="F228"/>
  <c r="H228"/>
  <c r="J228"/>
  <c r="L228"/>
  <c r="D229"/>
  <c r="F229"/>
  <c r="H229"/>
  <c r="J229"/>
  <c r="L229"/>
  <c r="D230"/>
  <c r="F230"/>
  <c r="H230"/>
  <c r="J230"/>
  <c r="L230"/>
  <c r="D231"/>
  <c r="F231"/>
  <c r="H231"/>
  <c r="J231"/>
  <c r="L231"/>
  <c r="D232"/>
  <c r="F232"/>
  <c r="H232"/>
  <c r="J232"/>
  <c r="L232"/>
  <c r="D233"/>
  <c r="F233"/>
  <c r="H233"/>
  <c r="J233"/>
  <c r="L233"/>
  <c r="D234"/>
  <c r="F234"/>
  <c r="H234"/>
  <c r="J234"/>
  <c r="L234"/>
  <c r="D235"/>
  <c r="F235"/>
  <c r="H235"/>
  <c r="J235"/>
  <c r="L235"/>
  <c r="D236"/>
  <c r="F236"/>
  <c r="H236"/>
  <c r="J236"/>
  <c r="L236"/>
  <c r="D237"/>
  <c r="F237"/>
  <c r="H237"/>
  <c r="J237"/>
  <c r="L237"/>
  <c r="D238"/>
  <c r="F238"/>
  <c r="H238"/>
  <c r="J238"/>
  <c r="L238"/>
  <c r="D239"/>
  <c r="F239"/>
  <c r="H239"/>
  <c r="J239"/>
  <c r="L239"/>
  <c r="D240"/>
  <c r="F240"/>
  <c r="H240"/>
  <c r="J240"/>
  <c r="L240"/>
  <c r="P47"/>
  <c r="O57"/>
  <c r="N58"/>
  <c r="O58"/>
  <c r="L41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J41"/>
  <c r="H41"/>
  <c r="F41"/>
  <c r="D41"/>
  <c r="M236"/>
  <c r="M239"/>
  <c r="M235"/>
  <c r="M231"/>
  <c r="M227"/>
  <c r="M223"/>
  <c r="M219"/>
  <c r="M215"/>
  <c r="M211"/>
  <c r="M207"/>
  <c r="M203"/>
  <c r="M199"/>
  <c r="M195"/>
  <c r="M191"/>
  <c r="M187"/>
  <c r="M183"/>
  <c r="M179"/>
  <c r="M175"/>
  <c r="M171"/>
  <c r="M167"/>
  <c r="M163"/>
  <c r="M159"/>
  <c r="M155"/>
  <c r="M151"/>
  <c r="M147"/>
  <c r="M143"/>
  <c r="M139"/>
  <c r="M135"/>
  <c r="M131"/>
  <c r="M127"/>
  <c r="M123"/>
  <c r="M119"/>
  <c r="M115"/>
  <c r="M111"/>
  <c r="M107"/>
  <c r="M103"/>
  <c r="M99"/>
  <c r="M95"/>
  <c r="M91"/>
  <c r="M87"/>
  <c r="M83"/>
  <c r="M79"/>
  <c r="M75"/>
  <c r="M71"/>
  <c r="M67"/>
  <c r="M63"/>
  <c r="M59"/>
  <c r="M55"/>
  <c r="M51"/>
  <c r="M47"/>
  <c r="M43"/>
  <c r="M238"/>
  <c r="M234"/>
  <c r="M230"/>
  <c r="M226"/>
  <c r="M222"/>
  <c r="M218"/>
  <c r="M214"/>
  <c r="M210"/>
  <c r="M206"/>
  <c r="M202"/>
  <c r="M198"/>
  <c r="M194"/>
  <c r="M190"/>
  <c r="M186"/>
  <c r="M182"/>
  <c r="M178"/>
  <c r="M174"/>
  <c r="M170"/>
  <c r="M166"/>
  <c r="M162"/>
  <c r="M158"/>
  <c r="M154"/>
  <c r="M150"/>
  <c r="M146"/>
  <c r="M142"/>
  <c r="M138"/>
  <c r="M134"/>
  <c r="M130"/>
  <c r="M126"/>
  <c r="M122"/>
  <c r="M118"/>
  <c r="M114"/>
  <c r="M110"/>
  <c r="M106"/>
  <c r="M102"/>
  <c r="M98"/>
  <c r="M94"/>
  <c r="M90"/>
  <c r="M86"/>
  <c r="M82"/>
  <c r="M78"/>
  <c r="M74"/>
  <c r="M70"/>
  <c r="M66"/>
  <c r="M62"/>
  <c r="M58"/>
  <c r="M54"/>
  <c r="M50"/>
  <c r="M46"/>
  <c r="M42"/>
  <c r="M41"/>
  <c r="M237"/>
  <c r="M233"/>
  <c r="M229"/>
  <c r="M225"/>
  <c r="M221"/>
  <c r="M217"/>
  <c r="M213"/>
  <c r="M209"/>
  <c r="M205"/>
  <c r="M201"/>
  <c r="M197"/>
  <c r="M193"/>
  <c r="M189"/>
  <c r="M185"/>
  <c r="M181"/>
  <c r="M177"/>
  <c r="M173"/>
  <c r="M169"/>
  <c r="M165"/>
  <c r="M161"/>
  <c r="M157"/>
  <c r="M153"/>
  <c r="M149"/>
  <c r="M145"/>
  <c r="M141"/>
  <c r="M137"/>
  <c r="M133"/>
  <c r="M129"/>
  <c r="M125"/>
  <c r="M121"/>
  <c r="M117"/>
  <c r="M113"/>
  <c r="M109"/>
  <c r="M105"/>
  <c r="M101"/>
  <c r="M97"/>
  <c r="M93"/>
  <c r="M89"/>
  <c r="M85"/>
  <c r="M81"/>
  <c r="M77"/>
  <c r="M73"/>
  <c r="M69"/>
  <c r="M65"/>
  <c r="M61"/>
  <c r="M57"/>
  <c r="M53"/>
  <c r="M49"/>
  <c r="M45"/>
  <c r="M240"/>
  <c r="M232"/>
  <c r="M228"/>
  <c r="M224"/>
  <c r="M220"/>
  <c r="M216"/>
  <c r="M212"/>
  <c r="M208"/>
  <c r="M204"/>
  <c r="M200"/>
  <c r="M196"/>
  <c r="M192"/>
  <c r="M188"/>
  <c r="M184"/>
  <c r="M180"/>
  <c r="M176"/>
  <c r="M172"/>
  <c r="M168"/>
  <c r="M164"/>
  <c r="M160"/>
  <c r="M156"/>
  <c r="M152"/>
  <c r="M148"/>
  <c r="M144"/>
  <c r="M140"/>
  <c r="M136"/>
  <c r="M132"/>
  <c r="M128"/>
  <c r="M124"/>
  <c r="M120"/>
  <c r="M116"/>
  <c r="M112"/>
  <c r="M108"/>
  <c r="M104"/>
  <c r="M100"/>
  <c r="M96"/>
  <c r="M92"/>
  <c r="M88"/>
  <c r="M84"/>
  <c r="M80"/>
  <c r="M76"/>
  <c r="M72"/>
  <c r="M68"/>
  <c r="M64"/>
  <c r="M60"/>
  <c r="M56"/>
  <c r="M52"/>
  <c r="M48"/>
  <c r="M44"/>
  <c r="N59"/>
  <c r="M40"/>
  <c r="O59"/>
  <c r="N60"/>
  <c r="O60"/>
  <c r="N61"/>
  <c r="O61"/>
  <c r="N62"/>
  <c r="N63"/>
  <c r="O62"/>
  <c r="N64"/>
  <c r="O63"/>
  <c r="N65"/>
  <c r="O64"/>
  <c r="N66"/>
  <c r="O65"/>
  <c r="N67"/>
  <c r="O66"/>
  <c r="N68"/>
  <c r="O67"/>
  <c r="N69"/>
  <c r="O68"/>
  <c r="N70"/>
  <c r="O69"/>
  <c r="N71"/>
  <c r="O70"/>
  <c r="N72"/>
  <c r="O71"/>
  <c r="N73"/>
  <c r="O72"/>
  <c r="N74"/>
  <c r="O73"/>
  <c r="N75"/>
  <c r="O74"/>
  <c r="N76"/>
  <c r="O75"/>
  <c r="N77"/>
  <c r="O76"/>
  <c r="N78"/>
  <c r="O77"/>
  <c r="N79"/>
  <c r="O78"/>
  <c r="N80"/>
  <c r="O79"/>
  <c r="N81"/>
  <c r="O80"/>
  <c r="N82"/>
  <c r="O81"/>
  <c r="N83"/>
  <c r="O82"/>
  <c r="N84"/>
  <c r="O83"/>
  <c r="N85"/>
  <c r="O84"/>
  <c r="N86"/>
  <c r="O85"/>
  <c r="N87"/>
  <c r="O86"/>
  <c r="N88"/>
  <c r="O87"/>
  <c r="N89"/>
  <c r="O88"/>
  <c r="N90"/>
  <c r="O89"/>
  <c r="N91"/>
  <c r="O90"/>
  <c r="N92"/>
  <c r="O91"/>
  <c r="N93"/>
  <c r="O92"/>
  <c r="N94"/>
  <c r="O93"/>
  <c r="N95"/>
  <c r="O94"/>
  <c r="N96"/>
  <c r="O95"/>
  <c r="N97"/>
  <c r="O96"/>
  <c r="N98"/>
  <c r="O97"/>
  <c r="N99"/>
  <c r="O98"/>
  <c r="N100"/>
  <c r="O99"/>
  <c r="N101"/>
  <c r="O100"/>
  <c r="N102"/>
  <c r="O101"/>
  <c r="N103"/>
  <c r="O102"/>
  <c r="N104"/>
  <c r="O103"/>
  <c r="N105"/>
  <c r="O104"/>
  <c r="N106"/>
  <c r="O105"/>
  <c r="N107"/>
  <c r="O106"/>
  <c r="N108"/>
  <c r="O107"/>
  <c r="N109"/>
  <c r="O108"/>
  <c r="N110"/>
  <c r="O109"/>
  <c r="N111"/>
  <c r="O110"/>
  <c r="N112"/>
  <c r="O111"/>
  <c r="N113"/>
  <c r="O112"/>
  <c r="N114"/>
  <c r="O113"/>
  <c r="N115"/>
  <c r="O114"/>
  <c r="N116"/>
  <c r="O115"/>
  <c r="N117"/>
  <c r="O116"/>
  <c r="N118"/>
  <c r="O117"/>
  <c r="N119"/>
  <c r="O118"/>
  <c r="N120"/>
  <c r="O119"/>
  <c r="N121"/>
  <c r="O120"/>
  <c r="N122"/>
  <c r="O121"/>
  <c r="N123"/>
  <c r="O122"/>
  <c r="N124"/>
  <c r="O123"/>
  <c r="N125"/>
  <c r="O124"/>
  <c r="N126"/>
  <c r="O125"/>
  <c r="N127"/>
  <c r="O126"/>
  <c r="N128"/>
  <c r="O127"/>
  <c r="N129"/>
  <c r="O128"/>
  <c r="N130"/>
  <c r="O129"/>
  <c r="N131"/>
  <c r="O130"/>
  <c r="N132"/>
  <c r="O131"/>
  <c r="N133"/>
  <c r="O132"/>
  <c r="N134"/>
  <c r="O133"/>
  <c r="N135"/>
  <c r="O134"/>
  <c r="N136"/>
  <c r="O135"/>
  <c r="N137"/>
  <c r="O136"/>
  <c r="N138"/>
  <c r="O137"/>
  <c r="N139"/>
  <c r="O138"/>
  <c r="N140"/>
  <c r="O139"/>
  <c r="N141"/>
  <c r="O140"/>
  <c r="N142"/>
  <c r="O141"/>
  <c r="N143"/>
  <c r="O142"/>
  <c r="N144"/>
  <c r="O143"/>
  <c r="N145"/>
  <c r="O144"/>
  <c r="N146"/>
  <c r="O145"/>
  <c r="N147"/>
  <c r="O146"/>
  <c r="N148"/>
  <c r="O147"/>
  <c r="N149"/>
  <c r="O148"/>
  <c r="N150"/>
  <c r="O149"/>
  <c r="N151"/>
  <c r="O150"/>
  <c r="N152"/>
  <c r="O151"/>
  <c r="N153"/>
  <c r="O152"/>
  <c r="N154"/>
  <c r="O153"/>
  <c r="N155"/>
  <c r="O154"/>
  <c r="N156"/>
  <c r="O156"/>
  <c r="O155"/>
</calcChain>
</file>

<file path=xl/sharedStrings.xml><?xml version="1.0" encoding="utf-8"?>
<sst xmlns="http://schemas.openxmlformats.org/spreadsheetml/2006/main" count="351" uniqueCount="110">
  <si>
    <t>Exemplary A+...A…A- (100%-90%)</t>
  </si>
  <si>
    <t>Competent B+…B…B-(89%-80%)</t>
  </si>
  <si>
    <t>Accuracy</t>
  </si>
  <si>
    <t xml:space="preserve">Answers reflect the student's firm understanding of the question </t>
  </si>
  <si>
    <t>Answers are accurate</t>
  </si>
  <si>
    <t>Answers are not correct or misinterpret the meaning of the information.</t>
  </si>
  <si>
    <t>Argument</t>
  </si>
  <si>
    <t>Answers make connections to and explore the implications of the information in a midwifery setting.</t>
  </si>
  <si>
    <t>Answers make connections to implications of the topic in a midwifery setting, but does not explore them.</t>
  </si>
  <si>
    <t>Answers do not make connections to the topics as they pertain to midwifery and health care.</t>
  </si>
  <si>
    <t>Clarity</t>
  </si>
  <si>
    <t>Answers are consistently precise and unambiguous explanation of the information. If applicable, quotation/citings from resources well chosen and appropriate.</t>
  </si>
  <si>
    <t>Answers are mostly precise and unambiguous explanation of the information. Citings and quotations when necessary.</t>
  </si>
  <si>
    <t>Answers do not address the Learning Objective, or focuses on minor, rather than key ideas. Consistently imprecise or ambiguous.</t>
  </si>
  <si>
    <t>Resources</t>
  </si>
  <si>
    <t>Resources used for answers very reliable, current sources for information. Resources correctly cited.</t>
  </si>
  <si>
    <t>Mostly reliable and current resouces, cited appropriately.</t>
  </si>
  <si>
    <t>No resources used, or inappropriate or out of date resources.</t>
  </si>
  <si>
    <t>Presentation</t>
  </si>
  <si>
    <t>Student presents answers to preceptor at regular, pre-arranged, appropriate times. Student has confidence in her/his answers and is prepared to discuss/defend answers.  Student brings appropriate resources to use to look up information during review with preceptor. Student reviews and re-answers questions until full comprehension is acheived.</t>
  </si>
  <si>
    <t>Student presents answers to preceptor at appropriate times. Student is mostly confident in her/his answers.  Student brings appropriate resources to show the preceptor her/his source for the information. Student reviews and re-answers questions until adequate comprehension is acheived.</t>
  </si>
  <si>
    <t xml:space="preserve">Student does not present answers to preceptor at appropriate times, or is late/difficult to contact for presenting answers to preceptor. Student presentation shows a low level of comprension.  Student cannot defend or discuss answers.  Student does not review and re-answer until comprehension is acheived.   </t>
  </si>
  <si>
    <t>A</t>
  </si>
  <si>
    <t>B</t>
  </si>
  <si>
    <t>F</t>
  </si>
  <si>
    <r>
      <t xml:space="preserve">Not Yet Competent (&lt;=C, </t>
    </r>
    <r>
      <rPr>
        <b/>
        <u/>
        <sz val="16"/>
        <color theme="1"/>
        <rFont val="Arial"/>
        <family val="2"/>
      </rPr>
      <t>Fail</t>
    </r>
    <r>
      <rPr>
        <b/>
        <sz val="16"/>
        <color theme="1"/>
        <rFont val="Arial"/>
        <family val="2"/>
      </rPr>
      <t>)(79%-0%)</t>
    </r>
  </si>
  <si>
    <t>Learning Objective Number:</t>
  </si>
  <si>
    <t>Enter Total Number of Learning Objectives in this course:</t>
  </si>
  <si>
    <t>x</t>
  </si>
  <si>
    <t>X</t>
  </si>
  <si>
    <t>a</t>
  </si>
  <si>
    <t>b</t>
  </si>
  <si>
    <t>C</t>
  </si>
  <si>
    <t>SCORE</t>
  </si>
  <si>
    <t>c</t>
  </si>
  <si>
    <t>f</t>
  </si>
  <si>
    <t>Grade</t>
  </si>
  <si>
    <t>GPA</t>
  </si>
  <si>
    <t>A-</t>
  </si>
  <si>
    <t>A+</t>
  </si>
  <si>
    <t>B-</t>
  </si>
  <si>
    <t>B+</t>
  </si>
  <si>
    <t>TR</t>
  </si>
  <si>
    <t>N/A</t>
  </si>
  <si>
    <t>PASS</t>
  </si>
  <si>
    <t>NOTE</t>
  </si>
  <si>
    <t>FAIL</t>
  </si>
  <si>
    <t>CERT</t>
  </si>
  <si>
    <t>INC</t>
  </si>
  <si>
    <t>n/a</t>
  </si>
  <si>
    <t>na</t>
  </si>
  <si>
    <t>NA</t>
  </si>
  <si>
    <t>Student Achievement</t>
  </si>
  <si>
    <t>&gt;</t>
  </si>
  <si>
    <r>
      <t xml:space="preserve">3. Enter a score of "A" or "B" or "C"  in each space below </t>
    </r>
    <r>
      <rPr>
        <i/>
        <sz val="12"/>
        <color theme="1"/>
        <rFont val="Arial"/>
        <family val="2"/>
      </rPr>
      <t>(Grade will automatically be calculated in the box ton top of this page)</t>
    </r>
  </si>
  <si>
    <t>YES</t>
  </si>
  <si>
    <t>Paper represents the student's full and accurate understanding of the issues.</t>
  </si>
  <si>
    <t>Paper represents the issues and conculsions accurately.</t>
  </si>
  <si>
    <t>Paper misrepresents the issues or conclusions.</t>
  </si>
  <si>
    <t>Paper explores the implications of the ideas and makes convincing argument for why the ideas and issues connect or are important from a midwifery/healthcare point of view.</t>
  </si>
  <si>
    <t>Paper explores the ideas and makes an argument for why the ideas and issues connect and are important to midwifery/healthcare.</t>
  </si>
  <si>
    <t>Paper /Writings do not address the topic,  or focuses on minor, rather than key ideas, does not make appropriate arguments or connections to midwifery/healthcare.</t>
  </si>
  <si>
    <t>Consistently precise and unambiguous wording/sentence structure. If applicable, quotation/citings from resources well chosen and appropriate.</t>
  </si>
  <si>
    <t>Mostly precise and unambiguous wording/sentence structure.  Citings and quotations when necessary.</t>
  </si>
  <si>
    <t>Consistently imprecise or ambiguous.</t>
  </si>
  <si>
    <t>Research</t>
  </si>
  <si>
    <t>Use of very reliable, current sources for information. Resources correctly cited.</t>
  </si>
  <si>
    <t>Format</t>
  </si>
  <si>
    <t>MLA or another standard format used (12 pt Times New Roman, 1 in margins) throughout. Resources correctly cited. Full sentences, few grammatical errors.</t>
  </si>
  <si>
    <t>Correct formatting, some incorrect or inappropriate citations, a number of grammatical/spelling errors.</t>
  </si>
  <si>
    <t>Sloppy and incorrectly formatted, not written in full sentences, many grammatical/spelling errors</t>
  </si>
  <si>
    <t>RUBRIC FOR STUDENT WRITING ASSIGNMENTS:</t>
  </si>
  <si>
    <t>Enter the number of writing assignments:</t>
  </si>
  <si>
    <t>RUBRIC FOR STUDENT COMPLETION OF LEARNING OBJECTIVES:</t>
  </si>
  <si>
    <t>Enter number of test questions:</t>
  </si>
  <si>
    <t>Enter number correct:</t>
  </si>
  <si>
    <t>Test GRADE</t>
  </si>
  <si>
    <t>RUBRIC FOR TEST SCORE:</t>
  </si>
  <si>
    <t xml:space="preserve">For the final Grade, Average the Grades for test, writing assignemtns and Learning Objective answers </t>
  </si>
  <si>
    <t>Fill in areas highlighted in Yellow</t>
  </si>
  <si>
    <r>
      <rPr>
        <b/>
        <sz val="16"/>
        <color theme="1"/>
        <rFont val="Arial"/>
        <family val="2"/>
      </rPr>
      <t>Writing</t>
    </r>
    <r>
      <rPr>
        <b/>
        <sz val="18"/>
        <color theme="1"/>
        <rFont val="Arial"/>
        <family val="2"/>
      </rPr>
      <t xml:space="preserve"> GRADE:</t>
    </r>
  </si>
  <si>
    <r>
      <rPr>
        <b/>
        <sz val="16"/>
        <color theme="1"/>
        <rFont val="Arial"/>
        <family val="2"/>
      </rPr>
      <t>Learning Objective</t>
    </r>
    <r>
      <rPr>
        <b/>
        <sz val="18"/>
        <color theme="1"/>
        <rFont val="Arial"/>
        <family val="2"/>
      </rPr>
      <t xml:space="preserve"> GRADE:</t>
    </r>
  </si>
  <si>
    <t>Enter Course Title:</t>
  </si>
  <si>
    <t>Writing/Assignment #:</t>
  </si>
  <si>
    <t>GRADE</t>
  </si>
  <si>
    <t>Completeness</t>
  </si>
  <si>
    <t>Comprehension</t>
  </si>
  <si>
    <t>Professional Presentation</t>
  </si>
  <si>
    <t>Learning Activity</t>
  </si>
  <si>
    <t>Percentage of Final Grade</t>
  </si>
  <si>
    <r>
      <t xml:space="preserve">Not Yet Competent (&lt;=C, </t>
    </r>
    <r>
      <rPr>
        <b/>
        <u/>
        <sz val="16"/>
        <rFont val="Arial"/>
        <family val="2"/>
      </rPr>
      <t>Fail</t>
    </r>
    <r>
      <rPr>
        <b/>
        <sz val="16"/>
        <rFont val="Arial"/>
        <family val="2"/>
      </rPr>
      <t>)(79%-0%)</t>
    </r>
  </si>
  <si>
    <r>
      <t xml:space="preserve">3. Enter a Percentage Score in each space below </t>
    </r>
    <r>
      <rPr>
        <i/>
        <sz val="12"/>
        <rFont val="Arial"/>
        <family val="2"/>
      </rPr>
      <t>(Grade will automatically be calculated in the box ton top of this page)</t>
    </r>
  </si>
  <si>
    <t>Weighted Score</t>
  </si>
  <si>
    <t>Work represents the student's full and accurate understanding of the issues.</t>
  </si>
  <si>
    <t>Work represents the issues and conculsions accurately.</t>
  </si>
  <si>
    <t>Work misrepresents the issues or conclusions.</t>
  </si>
  <si>
    <t>Work explores the implications of the ideas and makes convincing argument for why the ideas and issues connect or are important from a midwifery/healthcare point of view.</t>
  </si>
  <si>
    <t>Work explores the ideas and makes an argument for why the ideas and issues connect and are important to midwifery/healthcare.</t>
  </si>
  <si>
    <t>Work does not address the topic, or focuses on minor, rather than key ideas, does not make appropriate arguments or connections to the subject.</t>
  </si>
  <si>
    <t>Work represents a completed task including all elements of reading, research, and interpretation.</t>
  </si>
  <si>
    <t>Work represents a mostly completed task.</t>
  </si>
  <si>
    <t>Work represents little completion of the task.</t>
  </si>
  <si>
    <t>Work represents the student's full understanding of the subject as well as tangentially relevant information.</t>
  </si>
  <si>
    <t>Work represents the student's full understanding of the subject.</t>
  </si>
  <si>
    <t>Work does not show student's full understand of the subject.</t>
  </si>
  <si>
    <t>Work is presented in a format that is easy to understand and represents professional standards.</t>
  </si>
  <si>
    <t>Work is presented in a format that is easy to understand and represents at least one professional standard.</t>
  </si>
  <si>
    <t>Work was not presented in a format that was easy to understand and/or did not represent at least one professional standar.</t>
  </si>
  <si>
    <t>MSM &amp; PhD Grade Calculation Form for Academic Course:</t>
  </si>
  <si>
    <t>ASM &amp; BSM Grade Calculation Form for Academic Course:</t>
  </si>
</sst>
</file>

<file path=xl/styles.xml><?xml version="1.0" encoding="utf-8"?>
<styleSheet xmlns="http://schemas.openxmlformats.org/spreadsheetml/2006/main">
  <fonts count="80">
    <font>
      <sz val="11"/>
      <color theme="1"/>
      <name val="Calibri"/>
      <family val="2"/>
      <scheme val="minor"/>
    </font>
    <font>
      <b/>
      <sz val="11"/>
      <color theme="1"/>
      <name val="Futura Md BT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48"/>
      <color theme="6" tint="-0.499984740745262"/>
      <name val="Arial Black"/>
      <family val="2"/>
    </font>
    <font>
      <sz val="48"/>
      <color theme="4" tint="-0.499984740745262"/>
      <name val="Arial Black"/>
      <family val="2"/>
    </font>
    <font>
      <sz val="48"/>
      <color theme="9" tint="-0.499984740745262"/>
      <name val="Arial Black"/>
      <family val="2"/>
    </font>
    <font>
      <b/>
      <sz val="4"/>
      <color theme="1"/>
      <name val="Arial"/>
      <family val="2"/>
    </font>
    <font>
      <sz val="4"/>
      <color theme="1"/>
      <name val="Arial"/>
      <family val="2"/>
    </font>
    <font>
      <i/>
      <sz val="4"/>
      <color theme="1" tint="0.499984740745262"/>
      <name val="Arial"/>
      <family val="2"/>
    </font>
    <font>
      <sz val="9"/>
      <color theme="1"/>
      <name val="Arial"/>
      <family val="2"/>
    </font>
    <font>
      <i/>
      <sz val="12"/>
      <color theme="1"/>
      <name val="Arial"/>
      <family val="2"/>
    </font>
    <font>
      <b/>
      <sz val="28"/>
      <color theme="0"/>
      <name val="Arial Black"/>
      <family val="2"/>
    </font>
    <font>
      <i/>
      <sz val="4"/>
      <color theme="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28"/>
      <color theme="1"/>
      <name val="Wingdings 3"/>
      <family val="1"/>
      <charset val="2"/>
    </font>
    <font>
      <sz val="28"/>
      <color theme="0"/>
      <name val="Arial Black"/>
      <family val="2"/>
    </font>
    <font>
      <sz val="12"/>
      <name val="Arial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b/>
      <sz val="22"/>
      <color theme="1"/>
      <name val="Bradley Hand ITC"/>
      <family val="4"/>
    </font>
    <font>
      <sz val="22"/>
      <color theme="1"/>
      <name val="Bradley Hand ITC"/>
      <family val="4"/>
    </font>
    <font>
      <b/>
      <sz val="28"/>
      <color theme="1"/>
      <name val="Bradley Hand ITC"/>
      <family val="4"/>
    </font>
    <font>
      <b/>
      <sz val="18"/>
      <color theme="1"/>
      <name val="Arial"/>
      <family val="2"/>
    </font>
    <font>
      <sz val="8"/>
      <color theme="0"/>
      <name val="Arial"/>
      <family val="2"/>
    </font>
    <font>
      <b/>
      <sz val="28"/>
      <color theme="1"/>
      <name val="Arial Black"/>
      <family val="2"/>
    </font>
    <font>
      <i/>
      <sz val="16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0"/>
      <name val="Arial"/>
      <family val="2"/>
    </font>
    <font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name val="Arial Narrow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Futura Md BT"/>
      <family val="2"/>
    </font>
    <font>
      <b/>
      <sz val="28"/>
      <name val="Arial Black"/>
      <family val="2"/>
    </font>
    <font>
      <sz val="8"/>
      <name val="Arial Narrow"/>
      <family val="2"/>
    </font>
    <font>
      <sz val="8"/>
      <name val="Arial"/>
      <family val="2"/>
    </font>
    <font>
      <i/>
      <sz val="16"/>
      <name val="Arial"/>
      <family val="2"/>
    </font>
    <font>
      <sz val="4"/>
      <name val="Arial"/>
      <family val="2"/>
    </font>
    <font>
      <b/>
      <sz val="22"/>
      <name val="Bradley Hand ITC"/>
      <family val="4"/>
    </font>
    <font>
      <sz val="22"/>
      <name val="Bradley Hand ITC"/>
      <family val="4"/>
    </font>
    <font>
      <b/>
      <sz val="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48"/>
      <name val="Arial Black"/>
      <family val="2"/>
    </font>
    <font>
      <sz val="9"/>
      <name val="Arial"/>
      <family val="2"/>
    </font>
    <font>
      <b/>
      <u/>
      <sz val="16"/>
      <name val="Arial"/>
      <family val="2"/>
    </font>
    <font>
      <sz val="28"/>
      <name val="Wingdings 3"/>
      <family val="1"/>
      <charset val="2"/>
    </font>
    <font>
      <i/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Narrow"/>
      <family val="2"/>
    </font>
    <font>
      <i/>
      <sz val="4"/>
      <name val="Arial"/>
      <family val="2"/>
    </font>
    <font>
      <sz val="32"/>
      <name val="Calibri"/>
      <family val="2"/>
      <scheme val="minor"/>
    </font>
    <font>
      <sz val="14"/>
      <name val="Calibri"/>
      <family val="2"/>
      <scheme val="minor"/>
    </font>
    <font>
      <b/>
      <sz val="28"/>
      <name val="Bradley Hand ITC"/>
      <family val="4"/>
    </font>
    <font>
      <sz val="28"/>
      <name val="Arial Black"/>
      <family val="2"/>
    </font>
    <font>
      <sz val="14"/>
      <name val="Arial"/>
      <family val="2"/>
    </font>
    <font>
      <sz val="18"/>
      <name val="Arial"/>
      <family val="2"/>
    </font>
    <font>
      <b/>
      <sz val="8"/>
      <name val="Arial Narrow"/>
      <family val="2"/>
    </font>
    <font>
      <b/>
      <sz val="30"/>
      <name val="Arial"/>
      <family val="2"/>
    </font>
    <font>
      <sz val="30"/>
      <name val="Calibri"/>
      <family val="2"/>
      <scheme val="minor"/>
    </font>
    <font>
      <b/>
      <sz val="30"/>
      <color theme="0"/>
      <name val="Arial Narrow"/>
      <family val="2"/>
    </font>
    <font>
      <b/>
      <sz val="30"/>
      <color theme="0"/>
      <name val="Arial"/>
      <family val="2"/>
    </font>
    <font>
      <b/>
      <sz val="30"/>
      <color theme="1"/>
      <name val="Arial"/>
      <family val="2"/>
    </font>
    <font>
      <b/>
      <sz val="28"/>
      <color theme="1"/>
      <name val="Arial"/>
      <family val="2"/>
    </font>
    <font>
      <sz val="28"/>
      <color theme="1"/>
      <name val="Calibri"/>
      <family val="2"/>
      <scheme val="minor"/>
    </font>
    <font>
      <sz val="28"/>
      <color theme="0"/>
      <name val="Arial Narrow"/>
      <family val="2"/>
    </font>
    <font>
      <sz val="28"/>
      <color theme="0"/>
      <name val="Arial"/>
      <family val="2"/>
    </font>
    <font>
      <sz val="28"/>
      <color theme="1"/>
      <name val="Arial"/>
      <family val="2"/>
    </font>
    <font>
      <b/>
      <sz val="3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3FE76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4CE9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1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 applyBorder="1"/>
    <xf numFmtId="0" fontId="5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0" fontId="2" fillId="0" borderId="0" xfId="0" applyFont="1" applyBorder="1"/>
    <xf numFmtId="0" fontId="5" fillId="4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2" fontId="14" fillId="0" borderId="0" xfId="0" applyNumberFormat="1" applyFont="1"/>
    <xf numFmtId="0" fontId="17" fillId="10" borderId="1" xfId="0" applyFont="1" applyFill="1" applyBorder="1" applyAlignment="1">
      <alignment horizontal="center" wrapText="1"/>
    </xf>
    <xf numFmtId="2" fontId="15" fillId="11" borderId="1" xfId="0" applyNumberFormat="1" applyFont="1" applyFill="1" applyBorder="1" applyAlignment="1">
      <alignment horizontal="center" wrapText="1"/>
    </xf>
    <xf numFmtId="2" fontId="18" fillId="2" borderId="0" xfId="0" applyNumberFormat="1" applyFont="1" applyFill="1"/>
    <xf numFmtId="2" fontId="13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0" fillId="0" borderId="0" xfId="0" applyFont="1"/>
    <xf numFmtId="2" fontId="14" fillId="12" borderId="0" xfId="0" applyNumberFormat="1" applyFont="1" applyFill="1" applyBorder="1" applyAlignment="1">
      <alignment horizontal="center" vertical="center" wrapText="1"/>
    </xf>
    <xf numFmtId="2" fontId="14" fillId="13" borderId="0" xfId="0" applyNumberFormat="1" applyFont="1" applyFill="1" applyBorder="1" applyAlignment="1">
      <alignment horizontal="center" vertical="center" wrapText="1"/>
    </xf>
    <xf numFmtId="2" fontId="14" fillId="14" borderId="0" xfId="0" applyNumberFormat="1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wrapText="1"/>
    </xf>
    <xf numFmtId="2" fontId="15" fillId="11" borderId="2" xfId="0" applyNumberFormat="1" applyFont="1" applyFill="1" applyBorder="1" applyAlignment="1">
      <alignment horizontal="center" wrapText="1"/>
    </xf>
    <xf numFmtId="2" fontId="19" fillId="9" borderId="0" xfId="0" applyNumberFormat="1" applyFont="1" applyFill="1" applyBorder="1" applyAlignment="1">
      <alignment horizontal="center" wrapText="1"/>
    </xf>
    <xf numFmtId="2" fontId="20" fillId="0" borderId="0" xfId="0" applyNumberFormat="1" applyFont="1"/>
    <xf numFmtId="2" fontId="13" fillId="0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2" fontId="20" fillId="0" borderId="0" xfId="0" applyNumberFormat="1" applyFont="1" applyBorder="1"/>
    <xf numFmtId="0" fontId="20" fillId="0" borderId="0" xfId="0" applyFont="1" applyBorder="1"/>
    <xf numFmtId="0" fontId="4" fillId="0" borderId="0" xfId="0" applyFont="1" applyFill="1" applyBorder="1"/>
    <xf numFmtId="1" fontId="18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 wrapText="1"/>
    </xf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2" fontId="25" fillId="0" borderId="0" xfId="0" applyNumberFormat="1" applyFont="1"/>
    <xf numFmtId="0" fontId="2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2" fontId="14" fillId="14" borderId="8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25" fillId="0" borderId="0" xfId="0" applyFont="1" applyBorder="1"/>
    <xf numFmtId="2" fontId="15" fillId="11" borderId="3" xfId="0" applyNumberFormat="1" applyFont="1" applyFill="1" applyBorder="1" applyAlignment="1">
      <alignment horizontal="center" wrapText="1"/>
    </xf>
    <xf numFmtId="0" fontId="24" fillId="3" borderId="12" xfId="0" applyFont="1" applyFill="1" applyBorder="1"/>
    <xf numFmtId="0" fontId="8" fillId="0" borderId="0" xfId="0" applyFont="1" applyAlignment="1">
      <alignment horizontal="right" vertical="center" wrapText="1"/>
    </xf>
    <xf numFmtId="0" fontId="22" fillId="2" borderId="11" xfId="0" applyFont="1" applyFill="1" applyBorder="1" applyAlignment="1">
      <alignment horizontal="right" vertical="top" textRotation="90"/>
    </xf>
    <xf numFmtId="2" fontId="13" fillId="0" borderId="0" xfId="0" applyNumberFormat="1" applyFont="1" applyFill="1" applyBorder="1" applyAlignment="1"/>
    <xf numFmtId="0" fontId="29" fillId="10" borderId="0" xfId="0" applyFont="1" applyFill="1" applyBorder="1" applyAlignment="1">
      <alignment horizontal="center" vertical="center"/>
    </xf>
    <xf numFmtId="2" fontId="20" fillId="0" borderId="0" xfId="0" applyNumberFormat="1" applyFont="1" applyBorder="1" applyAlignment="1"/>
    <xf numFmtId="0" fontId="3" fillId="0" borderId="2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vertical="center" wrapText="1"/>
    </xf>
    <xf numFmtId="0" fontId="29" fillId="10" borderId="0" xfId="0" applyFont="1" applyFill="1" applyBorder="1" applyAlignment="1">
      <alignment horizontal="center" vertical="center" wrapText="1"/>
    </xf>
    <xf numFmtId="2" fontId="18" fillId="12" borderId="0" xfId="0" applyNumberFormat="1" applyFont="1" applyFill="1"/>
    <xf numFmtId="2" fontId="18" fillId="13" borderId="0" xfId="0" applyNumberFormat="1" applyFont="1" applyFill="1"/>
    <xf numFmtId="2" fontId="18" fillId="14" borderId="0" xfId="0" applyNumberFormat="1" applyFont="1" applyFill="1"/>
    <xf numFmtId="0" fontId="16" fillId="4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23" fillId="8" borderId="0" xfId="0" applyFont="1" applyFill="1"/>
    <xf numFmtId="1" fontId="32" fillId="0" borderId="0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 vertical="center" wrapText="1"/>
    </xf>
    <xf numFmtId="0" fontId="30" fillId="15" borderId="0" xfId="0" applyFont="1" applyFill="1" applyBorder="1" applyAlignment="1">
      <alignment horizontal="center" vertical="center" wrapText="1"/>
    </xf>
    <xf numFmtId="0" fontId="30" fillId="15" borderId="0" xfId="0" applyFont="1" applyFill="1" applyAlignment="1">
      <alignment horizontal="center" vertical="center"/>
    </xf>
    <xf numFmtId="0" fontId="31" fillId="0" borderId="0" xfId="0" applyFont="1"/>
    <xf numFmtId="0" fontId="35" fillId="0" borderId="0" xfId="0" applyFont="1"/>
    <xf numFmtId="0" fontId="36" fillId="0" borderId="0" xfId="0" applyFont="1" applyFill="1"/>
    <xf numFmtId="0" fontId="3" fillId="0" borderId="0" xfId="0" applyFont="1" applyFill="1" applyBorder="1" applyAlignment="1">
      <alignment horizontal="right" vertical="center"/>
    </xf>
    <xf numFmtId="2" fontId="13" fillId="10" borderId="0" xfId="0" applyNumberFormat="1" applyFont="1" applyFill="1" applyBorder="1" applyAlignment="1"/>
    <xf numFmtId="0" fontId="2" fillId="10" borderId="0" xfId="0" applyFont="1" applyFill="1" applyBorder="1"/>
    <xf numFmtId="2" fontId="14" fillId="10" borderId="0" xfId="0" applyNumberFormat="1" applyFont="1" applyFill="1"/>
    <xf numFmtId="0" fontId="2" fillId="10" borderId="0" xfId="0" applyFont="1" applyFill="1"/>
    <xf numFmtId="0" fontId="39" fillId="0" borderId="0" xfId="0" applyFont="1"/>
    <xf numFmtId="0" fontId="40" fillId="0" borderId="4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2" fontId="43" fillId="2" borderId="0" xfId="0" applyNumberFormat="1" applyFont="1" applyFill="1"/>
    <xf numFmtId="0" fontId="44" fillId="0" borderId="0" xfId="0" applyFont="1"/>
    <xf numFmtId="0" fontId="44" fillId="0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center" vertical="center"/>
    </xf>
    <xf numFmtId="0" fontId="45" fillId="0" borderId="0" xfId="0" applyFont="1"/>
    <xf numFmtId="0" fontId="42" fillId="0" borderId="0" xfId="0" applyFont="1"/>
    <xf numFmtId="0" fontId="46" fillId="0" borderId="0" xfId="0" applyFont="1" applyAlignment="1">
      <alignment horizontal="left" vertical="center"/>
    </xf>
    <xf numFmtId="2" fontId="47" fillId="0" borderId="0" xfId="0" applyNumberFormat="1" applyFont="1"/>
    <xf numFmtId="0" fontId="44" fillId="0" borderId="0" xfId="0" applyFont="1" applyFill="1" applyAlignment="1">
      <alignment vertical="center"/>
    </xf>
    <xf numFmtId="0" fontId="46" fillId="0" borderId="0" xfId="0" applyFont="1" applyAlignment="1">
      <alignment horizontal="left"/>
    </xf>
    <xf numFmtId="0" fontId="40" fillId="0" borderId="0" xfId="0" applyFont="1" applyFill="1" applyBorder="1" applyAlignment="1">
      <alignment horizontal="right" vertical="center"/>
    </xf>
    <xf numFmtId="2" fontId="50" fillId="10" borderId="0" xfId="0" applyNumberFormat="1" applyFont="1" applyFill="1" applyBorder="1" applyAlignment="1"/>
    <xf numFmtId="0" fontId="45" fillId="10" borderId="0" xfId="0" applyFont="1" applyFill="1" applyBorder="1"/>
    <xf numFmtId="2" fontId="47" fillId="10" borderId="0" xfId="0" applyNumberFormat="1" applyFont="1" applyFill="1"/>
    <xf numFmtId="0" fontId="45" fillId="10" borderId="0" xfId="0" applyFont="1" applyFill="1"/>
    <xf numFmtId="0" fontId="51" fillId="15" borderId="0" xfId="0" applyFont="1" applyFill="1" applyAlignment="1">
      <alignment horizontal="center" vertical="center"/>
    </xf>
    <xf numFmtId="0" fontId="52" fillId="4" borderId="0" xfId="0" applyFont="1" applyFill="1" applyBorder="1" applyAlignment="1">
      <alignment horizontal="center" vertical="center" wrapText="1"/>
    </xf>
    <xf numFmtId="0" fontId="53" fillId="2" borderId="14" xfId="0" applyFont="1" applyFill="1" applyBorder="1" applyAlignment="1">
      <alignment horizontal="center" vertical="center"/>
    </xf>
    <xf numFmtId="0" fontId="54" fillId="4" borderId="1" xfId="0" applyFont="1" applyFill="1" applyBorder="1" applyAlignment="1">
      <alignment horizontal="center" vertical="center" wrapText="1"/>
    </xf>
    <xf numFmtId="0" fontId="54" fillId="12" borderId="1" xfId="0" applyFont="1" applyFill="1" applyBorder="1" applyAlignment="1">
      <alignment horizontal="center" vertical="center" wrapText="1"/>
    </xf>
    <xf numFmtId="2" fontId="43" fillId="12" borderId="0" xfId="0" applyNumberFormat="1" applyFont="1" applyFill="1"/>
    <xf numFmtId="0" fontId="52" fillId="5" borderId="0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54" fillId="13" borderId="1" xfId="0" applyFont="1" applyFill="1" applyBorder="1" applyAlignment="1">
      <alignment horizontal="center" vertical="center" wrapText="1"/>
    </xf>
    <xf numFmtId="2" fontId="43" fillId="13" borderId="0" xfId="0" applyNumberFormat="1" applyFont="1" applyFill="1"/>
    <xf numFmtId="0" fontId="52" fillId="6" borderId="0" xfId="0" applyFont="1" applyFill="1" applyBorder="1" applyAlignment="1">
      <alignment horizontal="center" vertical="center" wrapText="1"/>
    </xf>
    <xf numFmtId="0" fontId="54" fillId="7" borderId="1" xfId="0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2" fontId="43" fillId="14" borderId="0" xfId="0" applyNumberFormat="1" applyFont="1" applyFill="1"/>
    <xf numFmtId="0" fontId="41" fillId="0" borderId="0" xfId="0" applyFont="1" applyFill="1" applyBorder="1" applyAlignment="1">
      <alignment horizontal="center"/>
    </xf>
    <xf numFmtId="0" fontId="56" fillId="2" borderId="11" xfId="0" applyFont="1" applyFill="1" applyBorder="1" applyAlignment="1">
      <alignment horizontal="right" vertical="top" textRotation="90"/>
    </xf>
    <xf numFmtId="0" fontId="41" fillId="0" borderId="0" xfId="0" applyFont="1" applyFill="1" applyBorder="1" applyAlignment="1">
      <alignment horizontal="right"/>
    </xf>
    <xf numFmtId="0" fontId="60" fillId="0" borderId="0" xfId="0" applyFont="1" applyAlignment="1">
      <alignment horizontal="right" vertical="center" wrapText="1"/>
    </xf>
    <xf numFmtId="0" fontId="57" fillId="10" borderId="2" xfId="0" applyFont="1" applyFill="1" applyBorder="1" applyAlignment="1">
      <alignment horizontal="center" wrapText="1"/>
    </xf>
    <xf numFmtId="2" fontId="61" fillId="11" borderId="2" xfId="0" applyNumberFormat="1" applyFont="1" applyFill="1" applyBorder="1" applyAlignment="1">
      <alignment horizontal="center" wrapText="1"/>
    </xf>
    <xf numFmtId="0" fontId="57" fillId="10" borderId="1" xfId="0" applyFont="1" applyFill="1" applyBorder="1" applyAlignment="1">
      <alignment horizontal="center" wrapText="1"/>
    </xf>
    <xf numFmtId="2" fontId="61" fillId="11" borderId="3" xfId="0" applyNumberFormat="1" applyFont="1" applyFill="1" applyBorder="1" applyAlignment="1">
      <alignment horizontal="center" wrapText="1"/>
    </xf>
    <xf numFmtId="0" fontId="60" fillId="0" borderId="0" xfId="0" applyFont="1" applyAlignment="1">
      <alignment horizontal="center" vertical="center" wrapText="1"/>
    </xf>
    <xf numFmtId="2" fontId="61" fillId="11" borderId="1" xfId="0" applyNumberFormat="1" applyFont="1" applyFill="1" applyBorder="1" applyAlignment="1">
      <alignment horizontal="center" wrapText="1"/>
    </xf>
    <xf numFmtId="0" fontId="24" fillId="0" borderId="0" xfId="0" applyFont="1" applyFill="1" applyBorder="1"/>
    <xf numFmtId="2" fontId="50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 applyBorder="1"/>
    <xf numFmtId="0" fontId="45" fillId="0" borderId="0" xfId="0" applyFont="1" applyFill="1" applyBorder="1"/>
    <xf numFmtId="0" fontId="67" fillId="0" borderId="0" xfId="0" applyFont="1" applyFill="1" applyBorder="1" applyAlignment="1">
      <alignment horizontal="center" wrapText="1"/>
    </xf>
    <xf numFmtId="0" fontId="45" fillId="0" borderId="0" xfId="0" applyFont="1" applyAlignment="1">
      <alignment horizontal="center" vertical="center" wrapText="1"/>
    </xf>
    <xf numFmtId="0" fontId="41" fillId="0" borderId="0" xfId="0" applyFont="1"/>
    <xf numFmtId="0" fontId="48" fillId="0" borderId="0" xfId="0" quotePrefix="1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39" fillId="0" borderId="0" xfId="0" applyFont="1" applyFill="1" applyAlignment="1"/>
    <xf numFmtId="0" fontId="62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2" fontId="24" fillId="0" borderId="0" xfId="0" applyNumberFormat="1" applyFont="1" applyFill="1" applyBorder="1"/>
    <xf numFmtId="0" fontId="51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/>
    <xf numFmtId="0" fontId="65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2" fontId="47" fillId="0" borderId="0" xfId="0" applyNumberFormat="1" applyFont="1" applyFill="1" applyBorder="1" applyAlignment="1">
      <alignment horizontal="center" vertical="center" wrapText="1"/>
    </xf>
    <xf numFmtId="2" fontId="61" fillId="0" borderId="0" xfId="0" applyNumberFormat="1" applyFont="1" applyFill="1" applyBorder="1" applyAlignment="1">
      <alignment horizontal="center" wrapText="1"/>
    </xf>
    <xf numFmtId="0" fontId="44" fillId="0" borderId="0" xfId="0" applyFont="1" applyFill="1" applyBorder="1"/>
    <xf numFmtId="0" fontId="57" fillId="10" borderId="15" xfId="0" applyFont="1" applyFill="1" applyBorder="1" applyAlignment="1">
      <alignment horizontal="center" wrapText="1"/>
    </xf>
    <xf numFmtId="2" fontId="61" fillId="11" borderId="15" xfId="0" applyNumberFormat="1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right" vertical="top" textRotation="90"/>
    </xf>
    <xf numFmtId="0" fontId="60" fillId="0" borderId="0" xfId="0" applyFont="1" applyFill="1" applyBorder="1" applyAlignment="1">
      <alignment horizontal="right" vertical="center" wrapText="1"/>
    </xf>
    <xf numFmtId="0" fontId="57" fillId="0" borderId="0" xfId="0" applyFont="1" applyFill="1" applyBorder="1" applyAlignment="1">
      <alignment horizontal="center" wrapText="1"/>
    </xf>
    <xf numFmtId="0" fontId="60" fillId="0" borderId="0" xfId="0" applyFont="1" applyFill="1" applyBorder="1" applyAlignment="1">
      <alignment horizontal="center" vertical="center" wrapText="1"/>
    </xf>
    <xf numFmtId="2" fontId="44" fillId="0" borderId="0" xfId="0" applyNumberFormat="1" applyFont="1" applyFill="1" applyBorder="1"/>
    <xf numFmtId="0" fontId="68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 wrapText="1"/>
    </xf>
    <xf numFmtId="2" fontId="47" fillId="0" borderId="0" xfId="0" applyNumberFormat="1" applyFont="1" applyFill="1" applyBorder="1"/>
    <xf numFmtId="0" fontId="40" fillId="0" borderId="0" xfId="0" applyFont="1" applyFill="1" applyBorder="1" applyAlignment="1">
      <alignment horizontal="right" vertical="center" wrapText="1"/>
    </xf>
    <xf numFmtId="0" fontId="63" fillId="0" borderId="0" xfId="0" applyFont="1" applyFill="1" applyBorder="1" applyAlignment="1">
      <alignment horizontal="right" vertical="center" wrapText="1"/>
    </xf>
    <xf numFmtId="0" fontId="56" fillId="2" borderId="0" xfId="0" applyFont="1" applyFill="1" applyBorder="1" applyAlignment="1">
      <alignment horizontal="right" vertical="top" textRotation="90"/>
    </xf>
    <xf numFmtId="0" fontId="44" fillId="15" borderId="1" xfId="0" applyFont="1" applyFill="1" applyBorder="1"/>
    <xf numFmtId="0" fontId="48" fillId="0" borderId="0" xfId="0" quotePrefix="1" applyFont="1" applyFill="1" applyBorder="1" applyAlignment="1">
      <alignment horizontal="left" vertical="center" wrapText="1" shrinkToFi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/>
    <xf numFmtId="0" fontId="6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7" fillId="10" borderId="0" xfId="0" quotePrefix="1" applyFont="1" applyFill="1" applyBorder="1" applyAlignment="1">
      <alignment horizontal="left" vertical="center" wrapText="1"/>
    </xf>
    <xf numFmtId="0" fontId="28" fillId="1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4" fillId="0" borderId="0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41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41" fillId="2" borderId="0" xfId="0" applyFont="1" applyFill="1" applyBorder="1" applyAlignment="1">
      <alignment horizontal="left" vertical="center"/>
    </xf>
    <xf numFmtId="0" fontId="58" fillId="2" borderId="0" xfId="0" applyFont="1" applyFill="1" applyBorder="1" applyAlignment="1">
      <alignment horizontal="left" vertical="center"/>
    </xf>
    <xf numFmtId="0" fontId="59" fillId="0" borderId="0" xfId="0" applyFont="1" applyAlignment="1"/>
    <xf numFmtId="0" fontId="48" fillId="10" borderId="0" xfId="0" quotePrefix="1" applyFont="1" applyFill="1" applyBorder="1" applyAlignment="1">
      <alignment horizontal="left" vertical="center" wrapText="1"/>
    </xf>
    <xf numFmtId="0" fontId="49" fillId="10" borderId="0" xfId="0" applyFont="1" applyFill="1" applyBorder="1" applyAlignment="1">
      <alignment horizontal="left" vertical="center" wrapText="1"/>
    </xf>
    <xf numFmtId="0" fontId="69" fillId="9" borderId="8" xfId="0" applyFont="1" applyFill="1" applyBorder="1" applyAlignment="1">
      <alignment horizontal="center" vertical="center"/>
    </xf>
    <xf numFmtId="0" fontId="70" fillId="9" borderId="8" xfId="0" applyFont="1" applyFill="1" applyBorder="1" applyAlignment="1">
      <alignment horizontal="center"/>
    </xf>
    <xf numFmtId="0" fontId="71" fillId="0" borderId="0" xfId="0" applyFont="1" applyAlignment="1">
      <alignment horizontal="left"/>
    </xf>
    <xf numFmtId="0" fontId="71" fillId="0" borderId="0" xfId="0" applyFont="1" applyFill="1" applyAlignment="1">
      <alignment horizontal="left" vertical="center"/>
    </xf>
    <xf numFmtId="0" fontId="72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16" borderId="5" xfId="0" applyFont="1" applyFill="1" applyBorder="1" applyAlignment="1">
      <alignment horizontal="center" vertical="center"/>
    </xf>
    <xf numFmtId="0" fontId="75" fillId="16" borderId="6" xfId="0" applyFont="1" applyFill="1" applyBorder="1" applyAlignment="1">
      <alignment horizontal="center" vertical="center"/>
    </xf>
    <xf numFmtId="0" fontId="75" fillId="16" borderId="7" xfId="0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6" fillId="0" borderId="0" xfId="0" applyFont="1" applyFill="1" applyAlignment="1">
      <alignment horizontal="left" vertical="center"/>
    </xf>
    <xf numFmtId="0" fontId="76" fillId="0" borderId="0" xfId="0" applyFont="1" applyFill="1" applyAlignment="1">
      <alignment horizontal="center" vertical="center"/>
    </xf>
    <xf numFmtId="0" fontId="77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74" fillId="16" borderId="5" xfId="0" applyFont="1" applyFill="1" applyBorder="1" applyAlignment="1">
      <alignment horizontal="center"/>
    </xf>
    <xf numFmtId="0" fontId="75" fillId="16" borderId="6" xfId="0" applyFont="1" applyFill="1" applyBorder="1" applyAlignment="1">
      <alignment horizontal="center"/>
    </xf>
    <xf numFmtId="0" fontId="75" fillId="16" borderId="7" xfId="0" applyFont="1" applyFill="1" applyBorder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0" fillId="9" borderId="0" xfId="0" applyFont="1" applyFill="1" applyBorder="1" applyAlignment="1">
      <alignment horizontal="center"/>
    </xf>
    <xf numFmtId="0" fontId="79" fillId="0" borderId="0" xfId="0" applyFont="1" applyAlignment="1">
      <alignment horizontal="left"/>
    </xf>
    <xf numFmtId="0" fontId="79" fillId="0" borderId="0" xfId="0" applyFont="1" applyFill="1" applyAlignment="1">
      <alignment horizontal="left" vertical="center"/>
    </xf>
    <xf numFmtId="0" fontId="69" fillId="0" borderId="0" xfId="0" applyFont="1" applyAlignment="1">
      <alignment horizontal="left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Light16"/>
  <colors>
    <mruColors>
      <color rgb="FFFFFFCC"/>
      <color rgb="FFFF99FF"/>
      <color rgb="FFFF00FF"/>
      <color rgb="FFF4CE96"/>
      <color rgb="FF8FE2FF"/>
      <color rgb="FF93FE76"/>
      <color rgb="FFFDE2CB"/>
      <color rgb="FFB7ECFF"/>
      <color rgb="FFD5F4FF"/>
      <color rgb="FFC1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0"/>
  <sheetViews>
    <sheetView view="pageBreakPreview" topLeftCell="A4" zoomScaleNormal="125" zoomScaleSheetLayoutView="100" zoomScalePageLayoutView="125" workbookViewId="0">
      <selection activeCell="C6" sqref="C6"/>
    </sheetView>
  </sheetViews>
  <sheetFormatPr defaultColWidth="9.140625" defaultRowHeight="12.75"/>
  <cols>
    <col min="1" max="1" width="30.42578125" style="5" customWidth="1"/>
    <col min="2" max="2" width="9.140625" style="2"/>
    <col min="3" max="3" width="26.7109375" style="2" customWidth="1"/>
    <col min="4" max="4" width="1.42578125" style="11" customWidth="1"/>
    <col min="5" max="5" width="26.7109375" style="2" customWidth="1"/>
    <col min="6" max="6" width="1.42578125" style="11" customWidth="1"/>
    <col min="7" max="7" width="26.7109375" style="2" customWidth="1"/>
    <col min="8" max="8" width="1.42578125" style="11" customWidth="1"/>
    <col min="9" max="9" width="26.7109375" style="2" customWidth="1"/>
    <col min="10" max="10" width="1.42578125" style="11" customWidth="1"/>
    <col min="11" max="11" width="26.7109375" style="2" customWidth="1"/>
    <col min="12" max="12" width="1.42578125" style="11" customWidth="1"/>
    <col min="13" max="13" width="8.7109375" style="2" customWidth="1"/>
    <col min="14" max="17" width="4" style="35" customWidth="1"/>
    <col min="18" max="20" width="4" style="38" customWidth="1"/>
    <col min="21" max="21" width="9.140625" style="79"/>
    <col min="22" max="16384" width="9.140625" style="2"/>
  </cols>
  <sheetData>
    <row r="1" spans="1:21" s="199" customFormat="1" ht="39.75" thickBot="1">
      <c r="A1" s="194" t="s">
        <v>109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  <c r="O1" s="196"/>
      <c r="P1" s="196"/>
      <c r="Q1" s="196"/>
      <c r="R1" s="197"/>
      <c r="S1" s="197"/>
      <c r="T1" s="197"/>
      <c r="U1" s="198"/>
    </row>
    <row r="2" spans="1:21" ht="20.25">
      <c r="A2" s="74" t="s">
        <v>79</v>
      </c>
    </row>
    <row r="3" spans="1:21" ht="20.25">
      <c r="A3" s="75" t="s">
        <v>78</v>
      </c>
    </row>
    <row r="4" spans="1:21" ht="43.5" thickBot="1">
      <c r="A4" s="82" t="s">
        <v>82</v>
      </c>
      <c r="B4" s="179"/>
      <c r="C4" s="180"/>
      <c r="D4" s="180"/>
      <c r="E4" s="180"/>
      <c r="F4" s="83"/>
      <c r="G4" s="84"/>
      <c r="H4" s="85"/>
      <c r="I4" s="86"/>
      <c r="K4" s="78" t="s">
        <v>84</v>
      </c>
      <c r="L4" s="14"/>
      <c r="M4" s="179">
        <f>IF(E8&gt;0,(K6*0.1+K8*0.1+K35*0.8),(K6*0.1+K35*0.9))</f>
        <v>80</v>
      </c>
      <c r="N4" s="180"/>
      <c r="O4" s="180"/>
      <c r="P4" s="180"/>
      <c r="Q4" s="87" t="str">
        <f>IF(M4&gt;89.5,"A",IF(M4&gt;79.9,"B","C"))</f>
        <v>B</v>
      </c>
      <c r="R4" s="36"/>
      <c r="S4" s="36"/>
      <c r="T4" s="37"/>
    </row>
    <row r="5" spans="1:21" s="213" customFormat="1" ht="47.45" customHeight="1" thickBot="1">
      <c r="A5" s="200" t="s">
        <v>77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10"/>
      <c r="N5" s="211"/>
      <c r="O5" s="211"/>
      <c r="P5" s="211"/>
      <c r="Q5" s="211"/>
      <c r="R5" s="204"/>
      <c r="S5" s="204"/>
      <c r="T5" s="205"/>
      <c r="U5" s="212"/>
    </row>
    <row r="6" spans="1:21" ht="43.5" thickBot="1">
      <c r="A6" s="183" t="s">
        <v>74</v>
      </c>
      <c r="B6" s="184"/>
      <c r="C6" s="62">
        <v>10</v>
      </c>
      <c r="D6" s="61"/>
      <c r="E6" s="76" t="s">
        <v>75</v>
      </c>
      <c r="F6" s="56"/>
      <c r="G6" s="62">
        <v>10</v>
      </c>
      <c r="I6" s="78" t="s">
        <v>76</v>
      </c>
      <c r="K6" s="72">
        <v>60</v>
      </c>
      <c r="L6" s="14"/>
      <c r="M6" s="32"/>
      <c r="R6" s="36"/>
      <c r="S6" s="36"/>
      <c r="T6" s="37"/>
    </row>
    <row r="7" spans="1:21" s="213" customFormat="1" ht="36.75" thickBot="1">
      <c r="A7" s="208" t="s">
        <v>71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10"/>
      <c r="N7" s="211"/>
      <c r="O7" s="211"/>
      <c r="P7" s="211"/>
      <c r="Q7" s="211"/>
      <c r="R7" s="204"/>
      <c r="S7" s="204"/>
      <c r="T7" s="205"/>
      <c r="U7" s="212"/>
    </row>
    <row r="8" spans="1:21" ht="43.5" thickBot="1">
      <c r="A8" s="185" t="s">
        <v>72</v>
      </c>
      <c r="B8" s="186"/>
      <c r="C8" s="186"/>
      <c r="D8" s="61"/>
      <c r="E8" s="62">
        <v>1</v>
      </c>
      <c r="F8" s="56"/>
      <c r="G8" s="8"/>
      <c r="I8" s="77" t="s">
        <v>80</v>
      </c>
      <c r="J8" s="58"/>
      <c r="K8" s="60">
        <v>100</v>
      </c>
      <c r="L8" s="14"/>
      <c r="M8" s="73"/>
      <c r="R8" s="36"/>
      <c r="S8" s="36"/>
      <c r="T8" s="37"/>
    </row>
    <row r="9" spans="1:21" ht="42.75">
      <c r="A9" s="42" t="s">
        <v>52</v>
      </c>
      <c r="B9" s="44" t="s">
        <v>33</v>
      </c>
      <c r="C9" s="1" t="s">
        <v>2</v>
      </c>
      <c r="D9" s="1"/>
      <c r="E9" s="1" t="s">
        <v>6</v>
      </c>
      <c r="F9" s="1"/>
      <c r="G9" s="1" t="s">
        <v>10</v>
      </c>
      <c r="H9" s="1"/>
      <c r="I9" s="1" t="s">
        <v>65</v>
      </c>
      <c r="J9" s="1"/>
      <c r="K9" s="1" t="s">
        <v>67</v>
      </c>
      <c r="L9" s="14"/>
      <c r="M9" s="32"/>
      <c r="R9" s="36"/>
      <c r="S9" s="36"/>
      <c r="T9" s="37"/>
    </row>
    <row r="10" spans="1:21" ht="84">
      <c r="A10" s="9" t="s">
        <v>0</v>
      </c>
      <c r="B10" s="45" t="s">
        <v>22</v>
      </c>
      <c r="C10" s="66" t="s">
        <v>56</v>
      </c>
      <c r="D10" s="67"/>
      <c r="E10" s="66" t="s">
        <v>59</v>
      </c>
      <c r="F10" s="67"/>
      <c r="G10" s="66" t="s">
        <v>62</v>
      </c>
      <c r="H10" s="67"/>
      <c r="I10" s="66" t="s">
        <v>66</v>
      </c>
      <c r="J10" s="67"/>
      <c r="K10" s="66" t="s">
        <v>68</v>
      </c>
      <c r="L10" s="63"/>
      <c r="M10" s="32"/>
      <c r="R10" s="36"/>
      <c r="S10" s="36"/>
      <c r="T10" s="37"/>
    </row>
    <row r="11" spans="1:21" ht="72.75">
      <c r="A11" s="4" t="s">
        <v>1</v>
      </c>
      <c r="B11" s="46" t="s">
        <v>23</v>
      </c>
      <c r="C11" s="68" t="s">
        <v>57</v>
      </c>
      <c r="D11" s="69"/>
      <c r="E11" s="68" t="s">
        <v>60</v>
      </c>
      <c r="F11" s="69"/>
      <c r="G11" s="68" t="s">
        <v>63</v>
      </c>
      <c r="H11" s="69"/>
      <c r="I11" s="68" t="s">
        <v>16</v>
      </c>
      <c r="J11" s="69"/>
      <c r="K11" s="68" t="s">
        <v>69</v>
      </c>
      <c r="L11" s="64"/>
      <c r="M11" s="32"/>
      <c r="R11" s="36"/>
      <c r="S11" s="36"/>
      <c r="T11" s="37"/>
    </row>
    <row r="12" spans="1:21" ht="72.75">
      <c r="A12" s="10" t="s">
        <v>25</v>
      </c>
      <c r="B12" s="47" t="s">
        <v>32</v>
      </c>
      <c r="C12" s="70" t="s">
        <v>58</v>
      </c>
      <c r="D12" s="71"/>
      <c r="E12" s="70" t="s">
        <v>61</v>
      </c>
      <c r="F12" s="71"/>
      <c r="G12" s="70" t="s">
        <v>64</v>
      </c>
      <c r="H12" s="71"/>
      <c r="I12" s="70" t="s">
        <v>17</v>
      </c>
      <c r="J12" s="71"/>
      <c r="K12" s="70" t="s">
        <v>70</v>
      </c>
      <c r="L12" s="65"/>
      <c r="M12" s="32"/>
      <c r="R12" s="36"/>
      <c r="S12" s="36"/>
      <c r="T12" s="37"/>
    </row>
    <row r="13" spans="1:21" ht="36" thickBot="1">
      <c r="A13" s="41"/>
      <c r="B13" s="55" t="s">
        <v>53</v>
      </c>
      <c r="C13" s="176" t="s">
        <v>54</v>
      </c>
      <c r="D13" s="177"/>
      <c r="E13" s="177"/>
      <c r="F13" s="177"/>
      <c r="G13" s="177"/>
      <c r="H13" s="177"/>
      <c r="I13" s="177"/>
      <c r="J13" s="177"/>
      <c r="K13" s="178"/>
      <c r="L13" s="24"/>
      <c r="M13" s="53">
        <f>SUM(M14:M33)</f>
        <v>100</v>
      </c>
      <c r="R13" s="36"/>
      <c r="S13" s="36"/>
      <c r="T13" s="37"/>
    </row>
    <row r="14" spans="1:21" ht="15.75">
      <c r="A14" s="7" t="s">
        <v>83</v>
      </c>
      <c r="B14" s="54">
        <v>1</v>
      </c>
      <c r="C14" s="22" t="s">
        <v>30</v>
      </c>
      <c r="D14" s="23">
        <f t="shared" ref="D14:D33" si="0">IFERROR(INDEX(O:O, MATCH(C14,N:N,0)),"0")</f>
        <v>20</v>
      </c>
      <c r="E14" s="22" t="s">
        <v>30</v>
      </c>
      <c r="F14" s="23">
        <f t="shared" ref="F14:F33" si="1">IFERROR(INDEX(O:O, MATCH(E14,N:N,0)),"0")</f>
        <v>20</v>
      </c>
      <c r="G14" s="22" t="s">
        <v>30</v>
      </c>
      <c r="H14" s="23">
        <f t="shared" ref="H14:H33" si="2">IFERROR(INDEX(O:O, MATCH(G14,N:N,0)),"0")</f>
        <v>20</v>
      </c>
      <c r="I14" s="22" t="s">
        <v>30</v>
      </c>
      <c r="J14" s="23">
        <f t="shared" ref="J14:J33" si="3">IFERROR(INDEX(O:O, MATCH(I14,N:N,0)),"0")</f>
        <v>20</v>
      </c>
      <c r="K14" s="12" t="s">
        <v>30</v>
      </c>
      <c r="L14" s="52">
        <f t="shared" ref="L14:L33" si="4">IFERROR(INDEX(O:O, MATCH(K14,N:N,0)),"0")</f>
        <v>20</v>
      </c>
      <c r="M14" s="30">
        <f>SUM(C14:L14)</f>
        <v>100</v>
      </c>
      <c r="R14" s="36"/>
      <c r="S14" s="36"/>
      <c r="T14" s="37"/>
    </row>
    <row r="15" spans="1:21" ht="15.75">
      <c r="A15" s="6"/>
      <c r="B15" s="54">
        <f>SUM(B14+1)</f>
        <v>2</v>
      </c>
      <c r="C15" s="12"/>
      <c r="D15" s="13">
        <f t="shared" si="0"/>
        <v>0</v>
      </c>
      <c r="E15" s="12"/>
      <c r="F15" s="13">
        <f t="shared" si="1"/>
        <v>0</v>
      </c>
      <c r="G15" s="12"/>
      <c r="H15" s="13">
        <f t="shared" si="2"/>
        <v>0</v>
      </c>
      <c r="I15" s="12"/>
      <c r="J15" s="13">
        <f t="shared" si="3"/>
        <v>0</v>
      </c>
      <c r="K15" s="12"/>
      <c r="L15" s="13">
        <f t="shared" si="4"/>
        <v>0</v>
      </c>
      <c r="M15" s="30">
        <f t="shared" ref="M15:M33" si="5">SUM(C15:L15)</f>
        <v>0</v>
      </c>
      <c r="R15" s="36"/>
      <c r="S15" s="36"/>
      <c r="T15" s="37"/>
    </row>
    <row r="16" spans="1:21" ht="15.75">
      <c r="A16" s="6"/>
      <c r="B16" s="54">
        <f t="shared" ref="B16:B33" si="6">SUM(B15+1)</f>
        <v>3</v>
      </c>
      <c r="C16" s="12"/>
      <c r="D16" s="13">
        <f t="shared" si="0"/>
        <v>0</v>
      </c>
      <c r="E16" s="12"/>
      <c r="F16" s="13">
        <f t="shared" si="1"/>
        <v>0</v>
      </c>
      <c r="G16" s="12"/>
      <c r="H16" s="13">
        <f t="shared" si="2"/>
        <v>0</v>
      </c>
      <c r="I16" s="12"/>
      <c r="J16" s="13">
        <f t="shared" si="3"/>
        <v>0</v>
      </c>
      <c r="K16" s="12"/>
      <c r="L16" s="13">
        <f t="shared" si="4"/>
        <v>0</v>
      </c>
      <c r="M16" s="30">
        <f t="shared" si="5"/>
        <v>0</v>
      </c>
      <c r="R16" s="36"/>
      <c r="S16" s="36"/>
      <c r="T16" s="37"/>
    </row>
    <row r="17" spans="1:20" s="2" customFormat="1" ht="15.75">
      <c r="A17" s="6"/>
      <c r="B17" s="54">
        <f t="shared" si="6"/>
        <v>4</v>
      </c>
      <c r="C17" s="12"/>
      <c r="D17" s="13">
        <f t="shared" si="0"/>
        <v>0</v>
      </c>
      <c r="E17" s="12"/>
      <c r="F17" s="13">
        <f t="shared" si="1"/>
        <v>0</v>
      </c>
      <c r="G17" s="12"/>
      <c r="H17" s="13">
        <f t="shared" si="2"/>
        <v>0</v>
      </c>
      <c r="I17" s="12"/>
      <c r="J17" s="13">
        <f t="shared" si="3"/>
        <v>0</v>
      </c>
      <c r="K17" s="12"/>
      <c r="L17" s="13">
        <f t="shared" si="4"/>
        <v>0</v>
      </c>
      <c r="M17" s="30">
        <f t="shared" si="5"/>
        <v>0</v>
      </c>
      <c r="N17" s="35"/>
      <c r="O17" s="35"/>
      <c r="P17" s="35"/>
      <c r="Q17" s="35"/>
      <c r="R17" s="36"/>
      <c r="S17" s="36"/>
      <c r="T17" s="37"/>
    </row>
    <row r="18" spans="1:20" s="2" customFormat="1" ht="15.75">
      <c r="A18" s="6"/>
      <c r="B18" s="54">
        <f t="shared" si="6"/>
        <v>5</v>
      </c>
      <c r="C18" s="12"/>
      <c r="D18" s="13">
        <f t="shared" si="0"/>
        <v>0</v>
      </c>
      <c r="E18" s="12"/>
      <c r="F18" s="13">
        <f t="shared" si="1"/>
        <v>0</v>
      </c>
      <c r="G18" s="12"/>
      <c r="H18" s="13">
        <f t="shared" si="2"/>
        <v>0</v>
      </c>
      <c r="I18" s="12"/>
      <c r="J18" s="13">
        <f t="shared" si="3"/>
        <v>0</v>
      </c>
      <c r="K18" s="12"/>
      <c r="L18" s="13">
        <f t="shared" si="4"/>
        <v>0</v>
      </c>
      <c r="M18" s="30">
        <f t="shared" si="5"/>
        <v>0</v>
      </c>
      <c r="N18" s="35"/>
      <c r="O18" s="35"/>
      <c r="P18" s="35"/>
      <c r="Q18" s="35"/>
      <c r="R18" s="36"/>
      <c r="S18" s="36"/>
      <c r="T18" s="37"/>
    </row>
    <row r="19" spans="1:20" s="2" customFormat="1" ht="15.75">
      <c r="A19" s="6"/>
      <c r="B19" s="54">
        <f t="shared" si="6"/>
        <v>6</v>
      </c>
      <c r="C19" s="12"/>
      <c r="D19" s="13">
        <f t="shared" si="0"/>
        <v>0</v>
      </c>
      <c r="E19" s="12"/>
      <c r="F19" s="13">
        <f t="shared" si="1"/>
        <v>0</v>
      </c>
      <c r="G19" s="12"/>
      <c r="H19" s="13">
        <f t="shared" si="2"/>
        <v>0</v>
      </c>
      <c r="I19" s="12"/>
      <c r="J19" s="13">
        <f t="shared" si="3"/>
        <v>0</v>
      </c>
      <c r="K19" s="12"/>
      <c r="L19" s="13">
        <f t="shared" si="4"/>
        <v>0</v>
      </c>
      <c r="M19" s="30">
        <f t="shared" si="5"/>
        <v>0</v>
      </c>
      <c r="N19" s="35"/>
      <c r="O19" s="35"/>
      <c r="P19" s="35"/>
      <c r="Q19" s="35"/>
      <c r="R19" s="36"/>
      <c r="S19" s="36"/>
      <c r="T19" s="37"/>
    </row>
    <row r="20" spans="1:20" s="2" customFormat="1" ht="15.75">
      <c r="A20" s="6"/>
      <c r="B20" s="54">
        <f t="shared" si="6"/>
        <v>7</v>
      </c>
      <c r="C20" s="12"/>
      <c r="D20" s="13">
        <f t="shared" si="0"/>
        <v>0</v>
      </c>
      <c r="E20" s="12"/>
      <c r="F20" s="13">
        <f t="shared" si="1"/>
        <v>0</v>
      </c>
      <c r="G20" s="12"/>
      <c r="H20" s="13">
        <f t="shared" si="2"/>
        <v>0</v>
      </c>
      <c r="I20" s="12"/>
      <c r="J20" s="13">
        <f t="shared" si="3"/>
        <v>0</v>
      </c>
      <c r="K20" s="12"/>
      <c r="L20" s="13">
        <f t="shared" si="4"/>
        <v>0</v>
      </c>
      <c r="M20" s="30">
        <f t="shared" si="5"/>
        <v>0</v>
      </c>
      <c r="N20" s="35"/>
      <c r="O20" s="35"/>
      <c r="P20" s="35"/>
      <c r="Q20" s="35"/>
      <c r="R20" s="36"/>
      <c r="S20" s="36"/>
      <c r="T20" s="37"/>
    </row>
    <row r="21" spans="1:20" s="2" customFormat="1" ht="15.75">
      <c r="A21" s="6"/>
      <c r="B21" s="54">
        <f t="shared" si="6"/>
        <v>8</v>
      </c>
      <c r="C21" s="12"/>
      <c r="D21" s="13">
        <f t="shared" si="0"/>
        <v>0</v>
      </c>
      <c r="E21" s="12"/>
      <c r="F21" s="13">
        <f t="shared" si="1"/>
        <v>0</v>
      </c>
      <c r="G21" s="12"/>
      <c r="H21" s="13">
        <f t="shared" si="2"/>
        <v>0</v>
      </c>
      <c r="I21" s="12"/>
      <c r="J21" s="13">
        <f t="shared" si="3"/>
        <v>0</v>
      </c>
      <c r="K21" s="12"/>
      <c r="L21" s="13">
        <f t="shared" si="4"/>
        <v>0</v>
      </c>
      <c r="M21" s="30">
        <f t="shared" si="5"/>
        <v>0</v>
      </c>
      <c r="N21" s="35"/>
      <c r="O21" s="35"/>
      <c r="P21" s="35"/>
      <c r="Q21" s="35"/>
      <c r="R21" s="36"/>
      <c r="S21" s="36"/>
      <c r="T21" s="37"/>
    </row>
    <row r="22" spans="1:20" s="2" customFormat="1" ht="15.75">
      <c r="A22" s="6"/>
      <c r="B22" s="54">
        <f t="shared" si="6"/>
        <v>9</v>
      </c>
      <c r="C22" s="12"/>
      <c r="D22" s="13">
        <f t="shared" si="0"/>
        <v>0</v>
      </c>
      <c r="E22" s="12"/>
      <c r="F22" s="13">
        <f t="shared" si="1"/>
        <v>0</v>
      </c>
      <c r="G22" s="12"/>
      <c r="H22" s="13">
        <f t="shared" si="2"/>
        <v>0</v>
      </c>
      <c r="I22" s="12"/>
      <c r="J22" s="13">
        <f t="shared" si="3"/>
        <v>0</v>
      </c>
      <c r="K22" s="12"/>
      <c r="L22" s="13">
        <f t="shared" si="4"/>
        <v>0</v>
      </c>
      <c r="M22" s="30">
        <f t="shared" si="5"/>
        <v>0</v>
      </c>
      <c r="N22" s="35"/>
      <c r="O22" s="35"/>
      <c r="P22" s="35"/>
      <c r="Q22" s="35"/>
      <c r="R22" s="36"/>
      <c r="S22" s="36"/>
      <c r="T22" s="37"/>
    </row>
    <row r="23" spans="1:20" s="2" customFormat="1" ht="15.75">
      <c r="A23" s="6"/>
      <c r="B23" s="54">
        <f t="shared" si="6"/>
        <v>10</v>
      </c>
      <c r="C23" s="12"/>
      <c r="D23" s="13">
        <f t="shared" si="0"/>
        <v>0</v>
      </c>
      <c r="E23" s="12"/>
      <c r="F23" s="13">
        <f t="shared" si="1"/>
        <v>0</v>
      </c>
      <c r="G23" s="12"/>
      <c r="H23" s="13">
        <f t="shared" si="2"/>
        <v>0</v>
      </c>
      <c r="I23" s="12"/>
      <c r="J23" s="13">
        <f t="shared" si="3"/>
        <v>0</v>
      </c>
      <c r="K23" s="12"/>
      <c r="L23" s="13">
        <f t="shared" si="4"/>
        <v>0</v>
      </c>
      <c r="M23" s="30">
        <f t="shared" si="5"/>
        <v>0</v>
      </c>
      <c r="N23" s="35"/>
      <c r="O23" s="35"/>
      <c r="P23" s="35"/>
      <c r="Q23" s="35"/>
      <c r="R23" s="36"/>
      <c r="S23" s="36"/>
      <c r="T23" s="37"/>
    </row>
    <row r="24" spans="1:20" s="2" customFormat="1" ht="15.75">
      <c r="A24" s="6"/>
      <c r="B24" s="54">
        <f t="shared" si="6"/>
        <v>11</v>
      </c>
      <c r="C24" s="12"/>
      <c r="D24" s="13">
        <f t="shared" si="0"/>
        <v>0</v>
      </c>
      <c r="E24" s="12"/>
      <c r="F24" s="13">
        <f t="shared" si="1"/>
        <v>0</v>
      </c>
      <c r="G24" s="12"/>
      <c r="H24" s="13">
        <f t="shared" si="2"/>
        <v>0</v>
      </c>
      <c r="I24" s="12"/>
      <c r="J24" s="13">
        <f t="shared" si="3"/>
        <v>0</v>
      </c>
      <c r="K24" s="12"/>
      <c r="L24" s="13">
        <f t="shared" si="4"/>
        <v>0</v>
      </c>
      <c r="M24" s="30">
        <f t="shared" si="5"/>
        <v>0</v>
      </c>
      <c r="N24" s="35"/>
      <c r="O24" s="35"/>
      <c r="P24" s="35"/>
      <c r="Q24" s="35"/>
      <c r="R24" s="36"/>
      <c r="S24" s="36"/>
      <c r="T24" s="37"/>
    </row>
    <row r="25" spans="1:20" s="2" customFormat="1" ht="15.75">
      <c r="A25" s="6"/>
      <c r="B25" s="54">
        <f t="shared" si="6"/>
        <v>12</v>
      </c>
      <c r="C25" s="12"/>
      <c r="D25" s="13">
        <f t="shared" si="0"/>
        <v>0</v>
      </c>
      <c r="E25" s="12"/>
      <c r="F25" s="13">
        <f t="shared" si="1"/>
        <v>0</v>
      </c>
      <c r="G25" s="12"/>
      <c r="H25" s="13">
        <f t="shared" si="2"/>
        <v>0</v>
      </c>
      <c r="I25" s="12"/>
      <c r="J25" s="13">
        <f t="shared" si="3"/>
        <v>0</v>
      </c>
      <c r="K25" s="12"/>
      <c r="L25" s="13">
        <f t="shared" si="4"/>
        <v>0</v>
      </c>
      <c r="M25" s="30">
        <f t="shared" si="5"/>
        <v>0</v>
      </c>
      <c r="N25" s="35"/>
      <c r="O25" s="35"/>
      <c r="P25" s="35"/>
      <c r="Q25" s="35"/>
      <c r="R25" s="36"/>
      <c r="S25" s="36"/>
      <c r="T25" s="37"/>
    </row>
    <row r="26" spans="1:20" s="2" customFormat="1" ht="15.75">
      <c r="A26" s="6"/>
      <c r="B26" s="54">
        <f t="shared" si="6"/>
        <v>13</v>
      </c>
      <c r="C26" s="12"/>
      <c r="D26" s="13">
        <f t="shared" si="0"/>
        <v>0</v>
      </c>
      <c r="E26" s="12"/>
      <c r="F26" s="13">
        <f t="shared" si="1"/>
        <v>0</v>
      </c>
      <c r="G26" s="12"/>
      <c r="H26" s="13">
        <f t="shared" si="2"/>
        <v>0</v>
      </c>
      <c r="I26" s="12"/>
      <c r="J26" s="13">
        <f t="shared" si="3"/>
        <v>0</v>
      </c>
      <c r="K26" s="12"/>
      <c r="L26" s="13">
        <f t="shared" si="4"/>
        <v>0</v>
      </c>
      <c r="M26" s="30">
        <f t="shared" si="5"/>
        <v>0</v>
      </c>
      <c r="N26" s="35"/>
      <c r="O26" s="35"/>
      <c r="P26" s="35"/>
      <c r="Q26" s="35"/>
      <c r="R26" s="36"/>
      <c r="S26" s="36"/>
      <c r="T26" s="37"/>
    </row>
    <row r="27" spans="1:20" s="2" customFormat="1" ht="15.75">
      <c r="A27" s="6"/>
      <c r="B27" s="54">
        <f t="shared" si="6"/>
        <v>14</v>
      </c>
      <c r="C27" s="12"/>
      <c r="D27" s="13">
        <f t="shared" si="0"/>
        <v>0</v>
      </c>
      <c r="E27" s="12"/>
      <c r="F27" s="13">
        <f t="shared" si="1"/>
        <v>0</v>
      </c>
      <c r="G27" s="12"/>
      <c r="H27" s="13">
        <f t="shared" si="2"/>
        <v>0</v>
      </c>
      <c r="I27" s="12"/>
      <c r="J27" s="13">
        <f t="shared" si="3"/>
        <v>0</v>
      </c>
      <c r="K27" s="12"/>
      <c r="L27" s="13">
        <f t="shared" si="4"/>
        <v>0</v>
      </c>
      <c r="M27" s="30">
        <f t="shared" si="5"/>
        <v>0</v>
      </c>
      <c r="N27" s="35"/>
      <c r="O27" s="35"/>
      <c r="P27" s="35"/>
      <c r="Q27" s="35"/>
      <c r="R27" s="36"/>
      <c r="S27" s="36"/>
      <c r="T27" s="37"/>
    </row>
    <row r="28" spans="1:20" s="2" customFormat="1" ht="15.75">
      <c r="A28" s="6"/>
      <c r="B28" s="54">
        <f t="shared" si="6"/>
        <v>15</v>
      </c>
      <c r="C28" s="12"/>
      <c r="D28" s="13">
        <f t="shared" si="0"/>
        <v>0</v>
      </c>
      <c r="E28" s="12"/>
      <c r="F28" s="13">
        <f t="shared" si="1"/>
        <v>0</v>
      </c>
      <c r="G28" s="12"/>
      <c r="H28" s="13">
        <f t="shared" si="2"/>
        <v>0</v>
      </c>
      <c r="I28" s="12"/>
      <c r="J28" s="13">
        <f t="shared" si="3"/>
        <v>0</v>
      </c>
      <c r="K28" s="12"/>
      <c r="L28" s="13">
        <f t="shared" si="4"/>
        <v>0</v>
      </c>
      <c r="M28" s="30">
        <f t="shared" si="5"/>
        <v>0</v>
      </c>
      <c r="N28" s="35"/>
      <c r="O28" s="35"/>
      <c r="P28" s="35"/>
      <c r="Q28" s="35"/>
      <c r="R28" s="36"/>
      <c r="S28" s="36"/>
      <c r="T28" s="37"/>
    </row>
    <row r="29" spans="1:20" s="2" customFormat="1" ht="15.75">
      <c r="A29" s="6"/>
      <c r="B29" s="54">
        <f t="shared" si="6"/>
        <v>16</v>
      </c>
      <c r="C29" s="12"/>
      <c r="D29" s="13">
        <f t="shared" si="0"/>
        <v>0</v>
      </c>
      <c r="E29" s="12"/>
      <c r="F29" s="13">
        <f t="shared" si="1"/>
        <v>0</v>
      </c>
      <c r="G29" s="12"/>
      <c r="H29" s="13">
        <f t="shared" si="2"/>
        <v>0</v>
      </c>
      <c r="I29" s="12"/>
      <c r="J29" s="13">
        <f t="shared" si="3"/>
        <v>0</v>
      </c>
      <c r="K29" s="12"/>
      <c r="L29" s="13">
        <f t="shared" si="4"/>
        <v>0</v>
      </c>
      <c r="M29" s="30">
        <f t="shared" si="5"/>
        <v>0</v>
      </c>
      <c r="N29" s="35"/>
      <c r="O29" s="35"/>
      <c r="P29" s="35"/>
      <c r="Q29" s="35"/>
      <c r="R29" s="36"/>
      <c r="S29" s="36"/>
      <c r="T29" s="37"/>
    </row>
    <row r="30" spans="1:20" s="2" customFormat="1" ht="15.75">
      <c r="A30" s="6"/>
      <c r="B30" s="54">
        <f t="shared" si="6"/>
        <v>17</v>
      </c>
      <c r="C30" s="12"/>
      <c r="D30" s="13">
        <f t="shared" si="0"/>
        <v>0</v>
      </c>
      <c r="E30" s="12"/>
      <c r="F30" s="13">
        <f t="shared" si="1"/>
        <v>0</v>
      </c>
      <c r="G30" s="12"/>
      <c r="H30" s="13">
        <f t="shared" si="2"/>
        <v>0</v>
      </c>
      <c r="I30" s="12"/>
      <c r="J30" s="13">
        <f t="shared" si="3"/>
        <v>0</v>
      </c>
      <c r="K30" s="12"/>
      <c r="L30" s="13">
        <f t="shared" si="4"/>
        <v>0</v>
      </c>
      <c r="M30" s="30">
        <f t="shared" si="5"/>
        <v>0</v>
      </c>
      <c r="N30" s="35"/>
      <c r="O30" s="35"/>
      <c r="P30" s="35"/>
      <c r="Q30" s="35"/>
      <c r="R30" s="36"/>
      <c r="S30" s="36"/>
      <c r="T30" s="37"/>
    </row>
    <row r="31" spans="1:20" s="2" customFormat="1" ht="15.75">
      <c r="A31" s="6"/>
      <c r="B31" s="54">
        <f t="shared" si="6"/>
        <v>18</v>
      </c>
      <c r="C31" s="12"/>
      <c r="D31" s="13">
        <f t="shared" si="0"/>
        <v>0</v>
      </c>
      <c r="E31" s="12"/>
      <c r="F31" s="13">
        <f t="shared" si="1"/>
        <v>0</v>
      </c>
      <c r="G31" s="12"/>
      <c r="H31" s="13">
        <f t="shared" si="2"/>
        <v>0</v>
      </c>
      <c r="I31" s="12"/>
      <c r="J31" s="13">
        <f t="shared" si="3"/>
        <v>0</v>
      </c>
      <c r="K31" s="12"/>
      <c r="L31" s="13">
        <f t="shared" si="4"/>
        <v>0</v>
      </c>
      <c r="M31" s="30">
        <f t="shared" si="5"/>
        <v>0</v>
      </c>
      <c r="N31" s="35"/>
      <c r="O31" s="35"/>
      <c r="P31" s="35"/>
      <c r="Q31" s="35"/>
      <c r="R31" s="36"/>
      <c r="S31" s="36"/>
      <c r="T31" s="37"/>
    </row>
    <row r="32" spans="1:20" s="2" customFormat="1" ht="15.75">
      <c r="A32" s="6"/>
      <c r="B32" s="54">
        <f t="shared" si="6"/>
        <v>19</v>
      </c>
      <c r="C32" s="12"/>
      <c r="D32" s="13">
        <f t="shared" si="0"/>
        <v>0</v>
      </c>
      <c r="E32" s="12"/>
      <c r="F32" s="13">
        <f t="shared" si="1"/>
        <v>0</v>
      </c>
      <c r="G32" s="12"/>
      <c r="H32" s="13">
        <f t="shared" si="2"/>
        <v>0</v>
      </c>
      <c r="I32" s="12"/>
      <c r="J32" s="13">
        <f t="shared" si="3"/>
        <v>0</v>
      </c>
      <c r="K32" s="12"/>
      <c r="L32" s="13">
        <f t="shared" si="4"/>
        <v>0</v>
      </c>
      <c r="M32" s="30">
        <f t="shared" si="5"/>
        <v>0</v>
      </c>
      <c r="N32" s="35"/>
      <c r="O32" s="35"/>
      <c r="P32" s="35"/>
      <c r="Q32" s="35"/>
      <c r="R32" s="36"/>
      <c r="S32" s="36"/>
      <c r="T32" s="37"/>
    </row>
    <row r="33" spans="1:21" ht="16.5" thickBot="1">
      <c r="A33" s="6"/>
      <c r="B33" s="54">
        <f t="shared" si="6"/>
        <v>20</v>
      </c>
      <c r="C33" s="12"/>
      <c r="D33" s="13">
        <f t="shared" si="0"/>
        <v>0</v>
      </c>
      <c r="E33" s="12"/>
      <c r="F33" s="13">
        <f t="shared" si="1"/>
        <v>0</v>
      </c>
      <c r="G33" s="12"/>
      <c r="H33" s="13">
        <f t="shared" si="2"/>
        <v>0</v>
      </c>
      <c r="I33" s="12"/>
      <c r="J33" s="13">
        <f t="shared" si="3"/>
        <v>0</v>
      </c>
      <c r="K33" s="12"/>
      <c r="L33" s="13">
        <f t="shared" si="4"/>
        <v>0</v>
      </c>
      <c r="M33" s="30">
        <f t="shared" si="5"/>
        <v>0</v>
      </c>
      <c r="R33" s="36"/>
      <c r="S33" s="36"/>
      <c r="T33" s="37"/>
    </row>
    <row r="34" spans="1:21" s="207" customFormat="1" ht="44.45" customHeight="1" thickBot="1">
      <c r="A34" s="200" t="s">
        <v>73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2"/>
      <c r="N34" s="203"/>
      <c r="O34" s="203"/>
      <c r="P34" s="203"/>
      <c r="Q34" s="203"/>
      <c r="R34" s="204"/>
      <c r="S34" s="204"/>
      <c r="T34" s="205"/>
      <c r="U34" s="206"/>
    </row>
    <row r="35" spans="1:21" s="18" customFormat="1" ht="67.5" thickBot="1">
      <c r="A35" s="181" t="s">
        <v>27</v>
      </c>
      <c r="B35" s="182"/>
      <c r="C35" s="182"/>
      <c r="D35" s="182"/>
      <c r="E35" s="57">
        <v>1</v>
      </c>
      <c r="F35" s="29"/>
      <c r="G35" s="30"/>
      <c r="H35" s="25"/>
      <c r="I35" s="77" t="s">
        <v>81</v>
      </c>
      <c r="J35" s="58"/>
      <c r="K35" s="60">
        <v>80</v>
      </c>
      <c r="L35" s="25"/>
      <c r="M35" s="33"/>
      <c r="N35" s="35"/>
      <c r="O35" s="35"/>
      <c r="P35" s="35"/>
      <c r="Q35" s="35"/>
      <c r="R35" s="36"/>
      <c r="S35" s="36"/>
      <c r="T35" s="37"/>
      <c r="U35" s="80"/>
    </row>
    <row r="36" spans="1:21" s="16" customFormat="1" ht="18">
      <c r="A36" s="42" t="s">
        <v>52</v>
      </c>
      <c r="B36" s="44" t="s">
        <v>33</v>
      </c>
      <c r="C36" s="43" t="s">
        <v>2</v>
      </c>
      <c r="D36" s="26"/>
      <c r="E36" s="17" t="s">
        <v>6</v>
      </c>
      <c r="F36" s="26"/>
      <c r="G36" s="17" t="s">
        <v>10</v>
      </c>
      <c r="H36" s="26"/>
      <c r="I36" s="59" t="s">
        <v>14</v>
      </c>
      <c r="J36" s="26"/>
      <c r="K36" s="59" t="s">
        <v>18</v>
      </c>
      <c r="L36" s="15"/>
      <c r="M36" s="31"/>
      <c r="N36" s="35"/>
      <c r="O36" s="35"/>
      <c r="P36" s="35"/>
      <c r="Q36" s="35"/>
      <c r="R36" s="36"/>
      <c r="S36" s="36"/>
      <c r="T36" s="37"/>
      <c r="U36" s="81"/>
    </row>
    <row r="37" spans="1:21" ht="156">
      <c r="A37" s="9" t="s">
        <v>0</v>
      </c>
      <c r="B37" s="45" t="s">
        <v>22</v>
      </c>
      <c r="C37" s="27" t="s">
        <v>3</v>
      </c>
      <c r="D37" s="19"/>
      <c r="E37" s="27" t="s">
        <v>7</v>
      </c>
      <c r="F37" s="19"/>
      <c r="G37" s="27" t="s">
        <v>11</v>
      </c>
      <c r="H37" s="19"/>
      <c r="I37" s="27" t="s">
        <v>15</v>
      </c>
      <c r="J37" s="19"/>
      <c r="K37" s="27" t="s">
        <v>19</v>
      </c>
      <c r="L37" s="19"/>
      <c r="M37" s="3"/>
      <c r="R37" s="36"/>
      <c r="S37" s="36"/>
      <c r="T37" s="37"/>
    </row>
    <row r="38" spans="1:21" ht="132">
      <c r="A38" s="4" t="s">
        <v>1</v>
      </c>
      <c r="B38" s="46" t="s">
        <v>23</v>
      </c>
      <c r="C38" s="28" t="s">
        <v>4</v>
      </c>
      <c r="D38" s="20"/>
      <c r="E38" s="28" t="s">
        <v>8</v>
      </c>
      <c r="F38" s="20"/>
      <c r="G38" s="28" t="s">
        <v>12</v>
      </c>
      <c r="H38" s="20"/>
      <c r="I38" s="28" t="s">
        <v>16</v>
      </c>
      <c r="J38" s="20"/>
      <c r="K38" s="28" t="s">
        <v>20</v>
      </c>
      <c r="L38" s="20"/>
      <c r="M38" s="3"/>
      <c r="R38" s="36"/>
      <c r="S38" s="36"/>
      <c r="T38" s="37"/>
    </row>
    <row r="39" spans="1:21" ht="115.5" customHeight="1" thickBot="1">
      <c r="A39" s="10" t="s">
        <v>25</v>
      </c>
      <c r="B39" s="47" t="s">
        <v>32</v>
      </c>
      <c r="C39" s="48" t="s">
        <v>5</v>
      </c>
      <c r="D39" s="49"/>
      <c r="E39" s="50" t="s">
        <v>9</v>
      </c>
      <c r="F39" s="49"/>
      <c r="G39" s="50" t="s">
        <v>13</v>
      </c>
      <c r="H39" s="49"/>
      <c r="I39" s="50" t="s">
        <v>17</v>
      </c>
      <c r="J39" s="49"/>
      <c r="K39" s="50" t="s">
        <v>21</v>
      </c>
      <c r="L39" s="21"/>
      <c r="M39" s="34"/>
      <c r="R39" s="36"/>
      <c r="S39" s="36"/>
      <c r="T39" s="37"/>
    </row>
    <row r="40" spans="1:21" ht="36" thickBot="1">
      <c r="A40" s="41"/>
      <c r="B40" s="55" t="s">
        <v>53</v>
      </c>
      <c r="C40" s="176" t="s">
        <v>54</v>
      </c>
      <c r="D40" s="177"/>
      <c r="E40" s="177"/>
      <c r="F40" s="177"/>
      <c r="G40" s="177"/>
      <c r="H40" s="177"/>
      <c r="I40" s="177"/>
      <c r="J40" s="177"/>
      <c r="K40" s="178"/>
      <c r="L40" s="24"/>
      <c r="M40" s="53">
        <f>SUM(M41:M240)</f>
        <v>100</v>
      </c>
      <c r="N40" s="51"/>
    </row>
    <row r="41" spans="1:21" ht="15.75">
      <c r="A41" s="41" t="s">
        <v>26</v>
      </c>
      <c r="B41" s="54">
        <v>1</v>
      </c>
      <c r="C41" s="22" t="s">
        <v>30</v>
      </c>
      <c r="D41" s="23">
        <f t="shared" ref="D41:D72" si="7">IFERROR(INDEX(O:O, MATCH(C41,N:N,0)),"0")</f>
        <v>20</v>
      </c>
      <c r="E41" s="22" t="s">
        <v>30</v>
      </c>
      <c r="F41" s="23">
        <f t="shared" ref="F41:F72" si="8">IFERROR(INDEX(O:O, MATCH(E41,N:N,0)),"0")</f>
        <v>20</v>
      </c>
      <c r="G41" s="22" t="s">
        <v>30</v>
      </c>
      <c r="H41" s="23">
        <f t="shared" ref="H41:H72" si="9">IFERROR(INDEX(O:O, MATCH(G41,N:N,0)),"0")</f>
        <v>20</v>
      </c>
      <c r="I41" s="22" t="s">
        <v>30</v>
      </c>
      <c r="J41" s="23">
        <f t="shared" ref="J41:J72" si="10">IFERROR(INDEX(O:O, MATCH(I41,N:N,0)),"0")</f>
        <v>20</v>
      </c>
      <c r="K41" s="12" t="s">
        <v>30</v>
      </c>
      <c r="L41" s="52">
        <f t="shared" ref="L41:L72" si="11">IFERROR(INDEX(O:O, MATCH(K41,N:N,0)),"0")</f>
        <v>20</v>
      </c>
      <c r="M41" s="30">
        <f>SUM(C41:L41)</f>
        <v>100</v>
      </c>
    </row>
    <row r="42" spans="1:21" ht="15.75">
      <c r="A42" s="6"/>
      <c r="B42" s="54">
        <f>SUM(B41+1)</f>
        <v>2</v>
      </c>
      <c r="C42" s="12"/>
      <c r="D42" s="13">
        <f t="shared" si="7"/>
        <v>0</v>
      </c>
      <c r="E42" s="12"/>
      <c r="F42" s="13">
        <f t="shared" si="8"/>
        <v>0</v>
      </c>
      <c r="G42" s="12"/>
      <c r="H42" s="13">
        <f t="shared" si="9"/>
        <v>0</v>
      </c>
      <c r="I42" s="12"/>
      <c r="J42" s="13">
        <f t="shared" si="10"/>
        <v>0</v>
      </c>
      <c r="K42" s="12"/>
      <c r="L42" s="13">
        <f t="shared" si="11"/>
        <v>0</v>
      </c>
      <c r="M42" s="30">
        <f t="shared" ref="M42:M105" si="12">SUM(C42:L42)</f>
        <v>0</v>
      </c>
      <c r="N42" s="35" t="s">
        <v>22</v>
      </c>
      <c r="O42" s="35">
        <v>20</v>
      </c>
      <c r="R42" s="38" t="s">
        <v>36</v>
      </c>
      <c r="S42" s="38" t="s">
        <v>36</v>
      </c>
      <c r="T42" s="38" t="s">
        <v>37</v>
      </c>
    </row>
    <row r="43" spans="1:21" ht="15.75">
      <c r="A43" s="6"/>
      <c r="B43" s="54">
        <f t="shared" ref="B43:B106" si="13">SUM(B42+1)</f>
        <v>3</v>
      </c>
      <c r="C43" s="12"/>
      <c r="D43" s="13">
        <f t="shared" si="7"/>
        <v>0</v>
      </c>
      <c r="E43" s="12"/>
      <c r="F43" s="13">
        <f t="shared" si="8"/>
        <v>0</v>
      </c>
      <c r="G43" s="12"/>
      <c r="H43" s="13">
        <f t="shared" si="9"/>
        <v>0</v>
      </c>
      <c r="I43" s="12"/>
      <c r="J43" s="13">
        <f t="shared" si="10"/>
        <v>0</v>
      </c>
      <c r="K43" s="12"/>
      <c r="L43" s="13">
        <f t="shared" si="11"/>
        <v>0</v>
      </c>
      <c r="M43" s="30">
        <f t="shared" si="12"/>
        <v>0</v>
      </c>
      <c r="N43" s="35" t="s">
        <v>30</v>
      </c>
      <c r="O43" s="35">
        <v>20</v>
      </c>
      <c r="R43" s="36">
        <v>80</v>
      </c>
      <c r="S43" s="36" t="s">
        <v>40</v>
      </c>
      <c r="T43" s="37">
        <v>2.5</v>
      </c>
    </row>
    <row r="44" spans="1:21" ht="15.75">
      <c r="A44" s="6"/>
      <c r="B44" s="54">
        <f t="shared" si="13"/>
        <v>4</v>
      </c>
      <c r="C44" s="12"/>
      <c r="D44" s="13">
        <f t="shared" si="7"/>
        <v>0</v>
      </c>
      <c r="E44" s="12"/>
      <c r="F44" s="13">
        <f t="shared" si="8"/>
        <v>0</v>
      </c>
      <c r="G44" s="12"/>
      <c r="H44" s="13">
        <f t="shared" si="9"/>
        <v>0</v>
      </c>
      <c r="I44" s="12"/>
      <c r="J44" s="13">
        <f t="shared" si="10"/>
        <v>0</v>
      </c>
      <c r="K44" s="12"/>
      <c r="L44" s="13">
        <f t="shared" si="11"/>
        <v>0</v>
      </c>
      <c r="M44" s="30">
        <f t="shared" si="12"/>
        <v>0</v>
      </c>
      <c r="N44" s="35" t="s">
        <v>23</v>
      </c>
      <c r="O44" s="35">
        <v>16</v>
      </c>
      <c r="R44" s="36">
        <v>81</v>
      </c>
      <c r="S44" s="36" t="s">
        <v>40</v>
      </c>
      <c r="T44" s="37">
        <v>2.6</v>
      </c>
    </row>
    <row r="45" spans="1:21" ht="15.75">
      <c r="A45" s="6"/>
      <c r="B45" s="54">
        <f t="shared" si="13"/>
        <v>5</v>
      </c>
      <c r="C45" s="12"/>
      <c r="D45" s="13">
        <f t="shared" si="7"/>
        <v>0</v>
      </c>
      <c r="E45" s="12"/>
      <c r="F45" s="13">
        <f t="shared" si="8"/>
        <v>0</v>
      </c>
      <c r="G45" s="12"/>
      <c r="H45" s="13">
        <f t="shared" si="9"/>
        <v>0</v>
      </c>
      <c r="I45" s="12"/>
      <c r="J45" s="13">
        <f t="shared" si="10"/>
        <v>0</v>
      </c>
      <c r="K45" s="12"/>
      <c r="L45" s="13">
        <f t="shared" si="11"/>
        <v>0</v>
      </c>
      <c r="M45" s="30">
        <f t="shared" si="12"/>
        <v>0</v>
      </c>
      <c r="N45" s="35" t="s">
        <v>31</v>
      </c>
      <c r="O45" s="35">
        <v>16</v>
      </c>
      <c r="R45" s="36">
        <v>82</v>
      </c>
      <c r="S45" s="36" t="s">
        <v>40</v>
      </c>
      <c r="T45" s="37">
        <v>2.7</v>
      </c>
    </row>
    <row r="46" spans="1:21" ht="15.75">
      <c r="A46" s="6"/>
      <c r="B46" s="54">
        <f t="shared" si="13"/>
        <v>6</v>
      </c>
      <c r="C46" s="12"/>
      <c r="D46" s="13">
        <f t="shared" si="7"/>
        <v>0</v>
      </c>
      <c r="E46" s="12"/>
      <c r="F46" s="13">
        <f t="shared" si="8"/>
        <v>0</v>
      </c>
      <c r="G46" s="12"/>
      <c r="H46" s="13">
        <f t="shared" si="9"/>
        <v>0</v>
      </c>
      <c r="I46" s="12"/>
      <c r="J46" s="13">
        <f t="shared" si="10"/>
        <v>0</v>
      </c>
      <c r="K46" s="12"/>
      <c r="L46" s="13">
        <f t="shared" si="11"/>
        <v>0</v>
      </c>
      <c r="M46" s="30">
        <f t="shared" si="12"/>
        <v>0</v>
      </c>
      <c r="N46" s="35" t="s">
        <v>32</v>
      </c>
      <c r="O46" s="35">
        <v>-1</v>
      </c>
      <c r="P46" s="35">
        <v>80</v>
      </c>
      <c r="R46" s="36">
        <v>83</v>
      </c>
      <c r="S46" s="36" t="s">
        <v>23</v>
      </c>
      <c r="T46" s="37">
        <v>2.8</v>
      </c>
    </row>
    <row r="47" spans="1:21" ht="15.75">
      <c r="A47" s="6"/>
      <c r="B47" s="54">
        <f t="shared" si="13"/>
        <v>7</v>
      </c>
      <c r="C47" s="12"/>
      <c r="D47" s="13">
        <f t="shared" si="7"/>
        <v>0</v>
      </c>
      <c r="E47" s="12"/>
      <c r="F47" s="13">
        <f t="shared" si="8"/>
        <v>0</v>
      </c>
      <c r="G47" s="12"/>
      <c r="H47" s="13">
        <f t="shared" si="9"/>
        <v>0</v>
      </c>
      <c r="I47" s="12"/>
      <c r="J47" s="13">
        <f t="shared" si="10"/>
        <v>0</v>
      </c>
      <c r="K47" s="12"/>
      <c r="L47" s="13">
        <f t="shared" si="11"/>
        <v>0</v>
      </c>
      <c r="M47" s="30">
        <f t="shared" si="12"/>
        <v>0</v>
      </c>
      <c r="N47" s="35" t="s">
        <v>34</v>
      </c>
      <c r="O47" s="35">
        <v>-1</v>
      </c>
      <c r="P47" s="39">
        <f>SUM(P46/5)</f>
        <v>16</v>
      </c>
      <c r="R47" s="36">
        <v>84</v>
      </c>
      <c r="S47" s="36" t="s">
        <v>23</v>
      </c>
      <c r="T47" s="37">
        <v>2.9</v>
      </c>
    </row>
    <row r="48" spans="1:21" ht="15.75">
      <c r="A48" s="6"/>
      <c r="B48" s="54">
        <f t="shared" si="13"/>
        <v>8</v>
      </c>
      <c r="C48" s="12"/>
      <c r="D48" s="13">
        <f t="shared" si="7"/>
        <v>0</v>
      </c>
      <c r="E48" s="12"/>
      <c r="F48" s="13">
        <f t="shared" si="8"/>
        <v>0</v>
      </c>
      <c r="G48" s="12"/>
      <c r="H48" s="13">
        <f t="shared" si="9"/>
        <v>0</v>
      </c>
      <c r="I48" s="12"/>
      <c r="J48" s="13">
        <f t="shared" si="10"/>
        <v>0</v>
      </c>
      <c r="K48" s="12"/>
      <c r="L48" s="13">
        <f t="shared" si="11"/>
        <v>0</v>
      </c>
      <c r="M48" s="30">
        <f t="shared" si="12"/>
        <v>0</v>
      </c>
      <c r="N48" s="35" t="s">
        <v>24</v>
      </c>
      <c r="O48" s="35">
        <v>-1</v>
      </c>
      <c r="R48" s="36">
        <v>85</v>
      </c>
      <c r="S48" s="36" t="s">
        <v>23</v>
      </c>
      <c r="T48" s="37">
        <v>3</v>
      </c>
    </row>
    <row r="49" spans="1:20" s="2" customFormat="1" ht="15.75">
      <c r="A49" s="6"/>
      <c r="B49" s="54">
        <f t="shared" si="13"/>
        <v>9</v>
      </c>
      <c r="C49" s="12"/>
      <c r="D49" s="13">
        <f t="shared" si="7"/>
        <v>0</v>
      </c>
      <c r="E49" s="12"/>
      <c r="F49" s="13">
        <f t="shared" si="8"/>
        <v>0</v>
      </c>
      <c r="G49" s="12"/>
      <c r="H49" s="13">
        <f t="shared" si="9"/>
        <v>0</v>
      </c>
      <c r="I49" s="12"/>
      <c r="J49" s="13">
        <f t="shared" si="10"/>
        <v>0</v>
      </c>
      <c r="K49" s="12"/>
      <c r="L49" s="13">
        <f t="shared" si="11"/>
        <v>0</v>
      </c>
      <c r="M49" s="30">
        <f t="shared" si="12"/>
        <v>0</v>
      </c>
      <c r="N49" s="35" t="s">
        <v>35</v>
      </c>
      <c r="O49" s="35">
        <v>-1</v>
      </c>
      <c r="P49" s="35"/>
      <c r="Q49" s="35"/>
      <c r="R49" s="36">
        <v>86</v>
      </c>
      <c r="S49" s="36" t="s">
        <v>23</v>
      </c>
      <c r="T49" s="37">
        <v>3.1</v>
      </c>
    </row>
    <row r="50" spans="1:20" s="2" customFormat="1" ht="15.75">
      <c r="A50" s="6"/>
      <c r="B50" s="54">
        <f t="shared" si="13"/>
        <v>10</v>
      </c>
      <c r="C50" s="12"/>
      <c r="D50" s="13">
        <f t="shared" si="7"/>
        <v>0</v>
      </c>
      <c r="E50" s="12"/>
      <c r="F50" s="13">
        <f t="shared" si="8"/>
        <v>0</v>
      </c>
      <c r="G50" s="12"/>
      <c r="H50" s="13">
        <f t="shared" si="9"/>
        <v>0</v>
      </c>
      <c r="I50" s="12"/>
      <c r="J50" s="13">
        <f t="shared" si="10"/>
        <v>0</v>
      </c>
      <c r="K50" s="12"/>
      <c r="L50" s="13">
        <f t="shared" si="11"/>
        <v>0</v>
      </c>
      <c r="M50" s="30">
        <f t="shared" si="12"/>
        <v>0</v>
      </c>
      <c r="N50" s="35" t="s">
        <v>43</v>
      </c>
      <c r="O50" s="35">
        <v>20</v>
      </c>
      <c r="P50" s="35"/>
      <c r="Q50" s="35"/>
      <c r="R50" s="36">
        <v>87</v>
      </c>
      <c r="S50" s="36" t="s">
        <v>41</v>
      </c>
      <c r="T50" s="37">
        <v>3.2</v>
      </c>
    </row>
    <row r="51" spans="1:20" s="2" customFormat="1" ht="15.75">
      <c r="A51" s="6"/>
      <c r="B51" s="54">
        <f t="shared" si="13"/>
        <v>11</v>
      </c>
      <c r="C51" s="12"/>
      <c r="D51" s="13">
        <f t="shared" si="7"/>
        <v>0</v>
      </c>
      <c r="E51" s="12"/>
      <c r="F51" s="13">
        <f t="shared" si="8"/>
        <v>0</v>
      </c>
      <c r="G51" s="12"/>
      <c r="H51" s="13">
        <f t="shared" si="9"/>
        <v>0</v>
      </c>
      <c r="I51" s="12"/>
      <c r="J51" s="13">
        <f t="shared" si="10"/>
        <v>0</v>
      </c>
      <c r="K51" s="12"/>
      <c r="L51" s="13">
        <f t="shared" si="11"/>
        <v>0</v>
      </c>
      <c r="M51" s="30">
        <f t="shared" si="12"/>
        <v>0</v>
      </c>
      <c r="N51" s="35" t="s">
        <v>49</v>
      </c>
      <c r="O51" s="35">
        <v>20</v>
      </c>
      <c r="P51" s="35"/>
      <c r="Q51" s="35"/>
      <c r="R51" s="36">
        <v>88</v>
      </c>
      <c r="S51" s="36" t="s">
        <v>41</v>
      </c>
      <c r="T51" s="37">
        <v>3.3</v>
      </c>
    </row>
    <row r="52" spans="1:20" s="2" customFormat="1" ht="15.75">
      <c r="A52" s="6"/>
      <c r="B52" s="54">
        <f t="shared" si="13"/>
        <v>12</v>
      </c>
      <c r="C52" s="12"/>
      <c r="D52" s="13">
        <f t="shared" si="7"/>
        <v>0</v>
      </c>
      <c r="E52" s="12"/>
      <c r="F52" s="13">
        <f t="shared" si="8"/>
        <v>0</v>
      </c>
      <c r="G52" s="12"/>
      <c r="H52" s="13">
        <f t="shared" si="9"/>
        <v>0</v>
      </c>
      <c r="I52" s="12"/>
      <c r="J52" s="13">
        <f t="shared" si="10"/>
        <v>0</v>
      </c>
      <c r="K52" s="12"/>
      <c r="L52" s="13">
        <f t="shared" si="11"/>
        <v>0</v>
      </c>
      <c r="M52" s="30">
        <f t="shared" si="12"/>
        <v>0</v>
      </c>
      <c r="N52" s="35" t="s">
        <v>50</v>
      </c>
      <c r="O52" s="35">
        <v>20</v>
      </c>
      <c r="P52" s="35"/>
      <c r="Q52" s="35"/>
      <c r="R52" s="36">
        <v>89</v>
      </c>
      <c r="S52" s="36" t="s">
        <v>41</v>
      </c>
      <c r="T52" s="37">
        <v>3.4</v>
      </c>
    </row>
    <row r="53" spans="1:20" s="2" customFormat="1" ht="15.75">
      <c r="A53" s="6"/>
      <c r="B53" s="54">
        <f t="shared" si="13"/>
        <v>13</v>
      </c>
      <c r="C53" s="12"/>
      <c r="D53" s="13">
        <f t="shared" si="7"/>
        <v>0</v>
      </c>
      <c r="E53" s="12"/>
      <c r="F53" s="13">
        <f t="shared" si="8"/>
        <v>0</v>
      </c>
      <c r="G53" s="12"/>
      <c r="H53" s="13">
        <f t="shared" si="9"/>
        <v>0</v>
      </c>
      <c r="I53" s="12"/>
      <c r="J53" s="13">
        <f t="shared" si="10"/>
        <v>0</v>
      </c>
      <c r="K53" s="12"/>
      <c r="L53" s="13">
        <f t="shared" si="11"/>
        <v>0</v>
      </c>
      <c r="M53" s="30">
        <f t="shared" si="12"/>
        <v>0</v>
      </c>
      <c r="N53" s="35" t="s">
        <v>51</v>
      </c>
      <c r="O53" s="35">
        <v>20</v>
      </c>
      <c r="P53" s="35"/>
      <c r="Q53" s="35"/>
      <c r="R53" s="36">
        <v>90</v>
      </c>
      <c r="S53" s="36" t="s">
        <v>38</v>
      </c>
      <c r="T53" s="37">
        <v>3.5</v>
      </c>
    </row>
    <row r="54" spans="1:20" s="2" customFormat="1" ht="15.75">
      <c r="A54" s="6"/>
      <c r="B54" s="54">
        <f t="shared" si="13"/>
        <v>14</v>
      </c>
      <c r="C54" s="12"/>
      <c r="D54" s="13">
        <f t="shared" si="7"/>
        <v>0</v>
      </c>
      <c r="E54" s="12"/>
      <c r="F54" s="13">
        <f t="shared" si="8"/>
        <v>0</v>
      </c>
      <c r="G54" s="12"/>
      <c r="H54" s="13">
        <f t="shared" si="9"/>
        <v>0</v>
      </c>
      <c r="I54" s="12"/>
      <c r="J54" s="13">
        <f t="shared" si="10"/>
        <v>0</v>
      </c>
      <c r="K54" s="12"/>
      <c r="L54" s="13">
        <f t="shared" si="11"/>
        <v>0</v>
      </c>
      <c r="M54" s="30">
        <f t="shared" si="12"/>
        <v>0</v>
      </c>
      <c r="N54" s="35">
        <v>0</v>
      </c>
      <c r="O54" s="35">
        <v>0</v>
      </c>
      <c r="P54" s="35"/>
      <c r="Q54" s="35"/>
      <c r="R54" s="36">
        <v>91</v>
      </c>
      <c r="S54" s="36" t="s">
        <v>38</v>
      </c>
      <c r="T54" s="37">
        <v>3.6</v>
      </c>
    </row>
    <row r="55" spans="1:20" s="2" customFormat="1" ht="15.75">
      <c r="A55" s="6"/>
      <c r="B55" s="54">
        <f t="shared" si="13"/>
        <v>15</v>
      </c>
      <c r="C55" s="12"/>
      <c r="D55" s="13">
        <f t="shared" si="7"/>
        <v>0</v>
      </c>
      <c r="E55" s="12"/>
      <c r="F55" s="13">
        <f t="shared" si="8"/>
        <v>0</v>
      </c>
      <c r="G55" s="12"/>
      <c r="H55" s="13">
        <f t="shared" si="9"/>
        <v>0</v>
      </c>
      <c r="I55" s="12"/>
      <c r="J55" s="13">
        <f t="shared" si="10"/>
        <v>0</v>
      </c>
      <c r="K55" s="12"/>
      <c r="L55" s="13">
        <f t="shared" si="11"/>
        <v>0</v>
      </c>
      <c r="M55" s="30">
        <f t="shared" si="12"/>
        <v>0</v>
      </c>
      <c r="N55" s="35" t="s">
        <v>28</v>
      </c>
      <c r="O55" s="35">
        <v>-1</v>
      </c>
      <c r="P55" s="35"/>
      <c r="Q55" s="35"/>
      <c r="R55" s="36">
        <v>92</v>
      </c>
      <c r="S55" s="36" t="s">
        <v>38</v>
      </c>
      <c r="T55" s="37">
        <v>3.7</v>
      </c>
    </row>
    <row r="56" spans="1:20" s="2" customFormat="1" ht="15.75">
      <c r="A56" s="6"/>
      <c r="B56" s="54">
        <f t="shared" si="13"/>
        <v>16</v>
      </c>
      <c r="C56" s="12"/>
      <c r="D56" s="13">
        <f t="shared" si="7"/>
        <v>0</v>
      </c>
      <c r="E56" s="12"/>
      <c r="F56" s="13">
        <f t="shared" si="8"/>
        <v>0</v>
      </c>
      <c r="G56" s="12"/>
      <c r="H56" s="13">
        <f t="shared" si="9"/>
        <v>0</v>
      </c>
      <c r="I56" s="12"/>
      <c r="J56" s="13">
        <f t="shared" si="10"/>
        <v>0</v>
      </c>
      <c r="K56" s="12"/>
      <c r="L56" s="13">
        <f t="shared" si="11"/>
        <v>0</v>
      </c>
      <c r="M56" s="30">
        <f t="shared" si="12"/>
        <v>0</v>
      </c>
      <c r="N56" s="35" t="s">
        <v>29</v>
      </c>
      <c r="O56" s="35">
        <v>-1</v>
      </c>
      <c r="P56" s="35"/>
      <c r="Q56" s="35"/>
      <c r="R56" s="36">
        <v>93</v>
      </c>
      <c r="S56" s="36" t="s">
        <v>22</v>
      </c>
      <c r="T56" s="37">
        <v>3.8</v>
      </c>
    </row>
    <row r="57" spans="1:20" s="2" customFormat="1" ht="15.75">
      <c r="A57" s="6"/>
      <c r="B57" s="54">
        <f t="shared" si="13"/>
        <v>17</v>
      </c>
      <c r="C57" s="12"/>
      <c r="D57" s="13">
        <f t="shared" si="7"/>
        <v>0</v>
      </c>
      <c r="E57" s="12"/>
      <c r="F57" s="13">
        <f t="shared" si="8"/>
        <v>0</v>
      </c>
      <c r="G57" s="12"/>
      <c r="H57" s="13">
        <f t="shared" si="9"/>
        <v>0</v>
      </c>
      <c r="I57" s="12"/>
      <c r="J57" s="13">
        <f t="shared" si="10"/>
        <v>0</v>
      </c>
      <c r="K57" s="12"/>
      <c r="L57" s="13">
        <f t="shared" si="11"/>
        <v>0</v>
      </c>
      <c r="M57" s="30">
        <f t="shared" si="12"/>
        <v>0</v>
      </c>
      <c r="N57" s="35">
        <v>1</v>
      </c>
      <c r="O57" s="35">
        <f>SUM(N57/4)</f>
        <v>0.25</v>
      </c>
      <c r="P57" s="35"/>
      <c r="Q57" s="35"/>
      <c r="R57" s="36">
        <v>94</v>
      </c>
      <c r="S57" s="36" t="s">
        <v>22</v>
      </c>
      <c r="T57" s="37">
        <v>3.9</v>
      </c>
    </row>
    <row r="58" spans="1:20" s="2" customFormat="1" ht="15.75">
      <c r="A58" s="6"/>
      <c r="B58" s="54">
        <f t="shared" si="13"/>
        <v>18</v>
      </c>
      <c r="C58" s="12"/>
      <c r="D58" s="13">
        <f t="shared" si="7"/>
        <v>0</v>
      </c>
      <c r="E58" s="12"/>
      <c r="F58" s="13">
        <f t="shared" si="8"/>
        <v>0</v>
      </c>
      <c r="G58" s="12"/>
      <c r="H58" s="13">
        <f t="shared" si="9"/>
        <v>0</v>
      </c>
      <c r="I58" s="12"/>
      <c r="J58" s="13">
        <f t="shared" si="10"/>
        <v>0</v>
      </c>
      <c r="K58" s="12"/>
      <c r="L58" s="13">
        <f t="shared" si="11"/>
        <v>0</v>
      </c>
      <c r="M58" s="30">
        <f t="shared" si="12"/>
        <v>0</v>
      </c>
      <c r="N58" s="35">
        <f>SUM(N57+1)</f>
        <v>2</v>
      </c>
      <c r="O58" s="35">
        <f t="shared" ref="O58:O121" si="14">SUM(N58/4)</f>
        <v>0.5</v>
      </c>
      <c r="P58" s="35"/>
      <c r="Q58" s="35"/>
      <c r="R58" s="36">
        <v>95</v>
      </c>
      <c r="S58" s="36" t="s">
        <v>22</v>
      </c>
      <c r="T58" s="37">
        <v>4</v>
      </c>
    </row>
    <row r="59" spans="1:20" s="2" customFormat="1" ht="15.75">
      <c r="A59" s="6"/>
      <c r="B59" s="54">
        <f t="shared" si="13"/>
        <v>19</v>
      </c>
      <c r="C59" s="12"/>
      <c r="D59" s="13">
        <f t="shared" si="7"/>
        <v>0</v>
      </c>
      <c r="E59" s="12"/>
      <c r="F59" s="13">
        <f t="shared" si="8"/>
        <v>0</v>
      </c>
      <c r="G59" s="12"/>
      <c r="H59" s="13">
        <f t="shared" si="9"/>
        <v>0</v>
      </c>
      <c r="I59" s="12"/>
      <c r="J59" s="13">
        <f t="shared" si="10"/>
        <v>0</v>
      </c>
      <c r="K59" s="12"/>
      <c r="L59" s="13">
        <f t="shared" si="11"/>
        <v>0</v>
      </c>
      <c r="M59" s="30">
        <f t="shared" si="12"/>
        <v>0</v>
      </c>
      <c r="N59" s="35">
        <f t="shared" ref="N59:N122" si="15">SUM(N58+1)</f>
        <v>3</v>
      </c>
      <c r="O59" s="35">
        <f t="shared" si="14"/>
        <v>0.75</v>
      </c>
      <c r="P59" s="35"/>
      <c r="Q59" s="35"/>
      <c r="R59" s="36">
        <v>96</v>
      </c>
      <c r="S59" s="36" t="s">
        <v>22</v>
      </c>
      <c r="T59" s="37">
        <v>4</v>
      </c>
    </row>
    <row r="60" spans="1:20" s="2" customFormat="1" ht="15.75">
      <c r="A60" s="6"/>
      <c r="B60" s="54">
        <f t="shared" si="13"/>
        <v>20</v>
      </c>
      <c r="C60" s="12"/>
      <c r="D60" s="13">
        <f t="shared" si="7"/>
        <v>0</v>
      </c>
      <c r="E60" s="12"/>
      <c r="F60" s="13">
        <f t="shared" si="8"/>
        <v>0</v>
      </c>
      <c r="G60" s="12"/>
      <c r="H60" s="13">
        <f t="shared" si="9"/>
        <v>0</v>
      </c>
      <c r="I60" s="12"/>
      <c r="J60" s="13">
        <f t="shared" si="10"/>
        <v>0</v>
      </c>
      <c r="K60" s="12"/>
      <c r="L60" s="13">
        <f t="shared" si="11"/>
        <v>0</v>
      </c>
      <c r="M60" s="30">
        <f t="shared" si="12"/>
        <v>0</v>
      </c>
      <c r="N60" s="35">
        <f t="shared" si="15"/>
        <v>4</v>
      </c>
      <c r="O60" s="35">
        <f t="shared" si="14"/>
        <v>1</v>
      </c>
      <c r="P60" s="35"/>
      <c r="Q60" s="35"/>
      <c r="R60" s="36">
        <v>97</v>
      </c>
      <c r="S60" s="36" t="s">
        <v>39</v>
      </c>
      <c r="T60" s="37">
        <v>4</v>
      </c>
    </row>
    <row r="61" spans="1:20" s="2" customFormat="1" ht="15.75">
      <c r="A61" s="6"/>
      <c r="B61" s="54">
        <f t="shared" si="13"/>
        <v>21</v>
      </c>
      <c r="C61" s="12"/>
      <c r="D61" s="13">
        <f t="shared" si="7"/>
        <v>0</v>
      </c>
      <c r="E61" s="12"/>
      <c r="F61" s="13">
        <f t="shared" si="8"/>
        <v>0</v>
      </c>
      <c r="G61" s="12"/>
      <c r="H61" s="13">
        <f t="shared" si="9"/>
        <v>0</v>
      </c>
      <c r="I61" s="12"/>
      <c r="J61" s="13">
        <f t="shared" si="10"/>
        <v>0</v>
      </c>
      <c r="K61" s="12"/>
      <c r="L61" s="13">
        <f t="shared" si="11"/>
        <v>0</v>
      </c>
      <c r="M61" s="30">
        <f t="shared" si="12"/>
        <v>0</v>
      </c>
      <c r="N61" s="35">
        <f t="shared" si="15"/>
        <v>5</v>
      </c>
      <c r="O61" s="35">
        <f t="shared" si="14"/>
        <v>1.25</v>
      </c>
      <c r="P61" s="35"/>
      <c r="Q61" s="35"/>
      <c r="R61" s="36">
        <v>98</v>
      </c>
      <c r="S61" s="36" t="s">
        <v>39</v>
      </c>
      <c r="T61" s="37">
        <v>4</v>
      </c>
    </row>
    <row r="62" spans="1:20" s="2" customFormat="1" ht="15.75">
      <c r="A62" s="6"/>
      <c r="B62" s="54">
        <f t="shared" si="13"/>
        <v>22</v>
      </c>
      <c r="C62" s="12"/>
      <c r="D62" s="13">
        <f t="shared" si="7"/>
        <v>0</v>
      </c>
      <c r="E62" s="12"/>
      <c r="F62" s="13">
        <f t="shared" si="8"/>
        <v>0</v>
      </c>
      <c r="G62" s="12"/>
      <c r="H62" s="13">
        <f t="shared" si="9"/>
        <v>0</v>
      </c>
      <c r="I62" s="12"/>
      <c r="J62" s="13">
        <f t="shared" si="10"/>
        <v>0</v>
      </c>
      <c r="K62" s="12"/>
      <c r="L62" s="13">
        <f t="shared" si="11"/>
        <v>0</v>
      </c>
      <c r="M62" s="30">
        <f t="shared" si="12"/>
        <v>0</v>
      </c>
      <c r="N62" s="35">
        <f t="shared" si="15"/>
        <v>6</v>
      </c>
      <c r="O62" s="35">
        <f t="shared" si="14"/>
        <v>1.5</v>
      </c>
      <c r="P62" s="35"/>
      <c r="Q62" s="35"/>
      <c r="R62" s="36">
        <v>99</v>
      </c>
      <c r="S62" s="36" t="s">
        <v>39</v>
      </c>
      <c r="T62" s="37">
        <v>4</v>
      </c>
    </row>
    <row r="63" spans="1:20" s="2" customFormat="1" ht="15.75">
      <c r="A63" s="6"/>
      <c r="B63" s="54">
        <f t="shared" si="13"/>
        <v>23</v>
      </c>
      <c r="C63" s="12"/>
      <c r="D63" s="13">
        <f t="shared" si="7"/>
        <v>0</v>
      </c>
      <c r="E63" s="12"/>
      <c r="F63" s="13">
        <f t="shared" si="8"/>
        <v>0</v>
      </c>
      <c r="G63" s="12"/>
      <c r="H63" s="13">
        <f t="shared" si="9"/>
        <v>0</v>
      </c>
      <c r="I63" s="12"/>
      <c r="J63" s="13">
        <f t="shared" si="10"/>
        <v>0</v>
      </c>
      <c r="K63" s="12"/>
      <c r="L63" s="13">
        <f t="shared" si="11"/>
        <v>0</v>
      </c>
      <c r="M63" s="30">
        <f t="shared" si="12"/>
        <v>0</v>
      </c>
      <c r="N63" s="35">
        <f t="shared" si="15"/>
        <v>7</v>
      </c>
      <c r="O63" s="35">
        <f t="shared" si="14"/>
        <v>1.75</v>
      </c>
      <c r="P63" s="35"/>
      <c r="Q63" s="35"/>
      <c r="R63" s="36">
        <v>100</v>
      </c>
      <c r="S63" s="36" t="s">
        <v>39</v>
      </c>
      <c r="T63" s="37">
        <v>4</v>
      </c>
    </row>
    <row r="64" spans="1:20" s="2" customFormat="1" ht="15.75">
      <c r="A64" s="6"/>
      <c r="B64" s="54">
        <f t="shared" si="13"/>
        <v>24</v>
      </c>
      <c r="C64" s="12"/>
      <c r="D64" s="13">
        <f t="shared" si="7"/>
        <v>0</v>
      </c>
      <c r="E64" s="12"/>
      <c r="F64" s="13">
        <f t="shared" si="8"/>
        <v>0</v>
      </c>
      <c r="G64" s="12"/>
      <c r="H64" s="13">
        <f t="shared" si="9"/>
        <v>0</v>
      </c>
      <c r="I64" s="12"/>
      <c r="J64" s="13">
        <f t="shared" si="10"/>
        <v>0</v>
      </c>
      <c r="K64" s="12"/>
      <c r="L64" s="13">
        <f t="shared" si="11"/>
        <v>0</v>
      </c>
      <c r="M64" s="30">
        <f t="shared" si="12"/>
        <v>0</v>
      </c>
      <c r="N64" s="35">
        <f t="shared" si="15"/>
        <v>8</v>
      </c>
      <c r="O64" s="35">
        <f t="shared" si="14"/>
        <v>2</v>
      </c>
      <c r="P64" s="35"/>
      <c r="Q64" s="35"/>
      <c r="R64" s="36" t="s">
        <v>38</v>
      </c>
      <c r="S64" s="36"/>
      <c r="T64" s="37">
        <v>3.7</v>
      </c>
    </row>
    <row r="65" spans="1:20" s="2" customFormat="1" ht="15.75">
      <c r="A65" s="6"/>
      <c r="B65" s="54">
        <f t="shared" si="13"/>
        <v>25</v>
      </c>
      <c r="C65" s="12"/>
      <c r="D65" s="13">
        <f t="shared" si="7"/>
        <v>0</v>
      </c>
      <c r="E65" s="12"/>
      <c r="F65" s="13">
        <f t="shared" si="8"/>
        <v>0</v>
      </c>
      <c r="G65" s="12"/>
      <c r="H65" s="13">
        <f t="shared" si="9"/>
        <v>0</v>
      </c>
      <c r="I65" s="12"/>
      <c r="J65" s="13">
        <f t="shared" si="10"/>
        <v>0</v>
      </c>
      <c r="K65" s="12"/>
      <c r="L65" s="13">
        <f t="shared" si="11"/>
        <v>0</v>
      </c>
      <c r="M65" s="30">
        <f t="shared" si="12"/>
        <v>0</v>
      </c>
      <c r="N65" s="35">
        <f t="shared" si="15"/>
        <v>9</v>
      </c>
      <c r="O65" s="35">
        <f t="shared" si="14"/>
        <v>2.25</v>
      </c>
      <c r="P65" s="35"/>
      <c r="Q65" s="35"/>
      <c r="R65" s="36" t="s">
        <v>22</v>
      </c>
      <c r="S65" s="36"/>
      <c r="T65" s="37">
        <v>3.9</v>
      </c>
    </row>
    <row r="66" spans="1:20" s="2" customFormat="1" ht="15.75">
      <c r="A66" s="6"/>
      <c r="B66" s="54">
        <f t="shared" si="13"/>
        <v>26</v>
      </c>
      <c r="C66" s="12"/>
      <c r="D66" s="13">
        <f t="shared" si="7"/>
        <v>0</v>
      </c>
      <c r="E66" s="12"/>
      <c r="F66" s="13">
        <f t="shared" si="8"/>
        <v>0</v>
      </c>
      <c r="G66" s="12"/>
      <c r="H66" s="13">
        <f t="shared" si="9"/>
        <v>0</v>
      </c>
      <c r="I66" s="12"/>
      <c r="J66" s="13">
        <f t="shared" si="10"/>
        <v>0</v>
      </c>
      <c r="K66" s="12"/>
      <c r="L66" s="13">
        <f t="shared" si="11"/>
        <v>0</v>
      </c>
      <c r="M66" s="30">
        <f t="shared" si="12"/>
        <v>0</v>
      </c>
      <c r="N66" s="35">
        <f t="shared" si="15"/>
        <v>10</v>
      </c>
      <c r="O66" s="35">
        <f t="shared" si="14"/>
        <v>2.5</v>
      </c>
      <c r="P66" s="35"/>
      <c r="Q66" s="35"/>
      <c r="R66" s="36" t="s">
        <v>39</v>
      </c>
      <c r="S66" s="36"/>
      <c r="T66" s="37">
        <v>4</v>
      </c>
    </row>
    <row r="67" spans="1:20" s="2" customFormat="1" ht="15.75">
      <c r="A67" s="6"/>
      <c r="B67" s="54">
        <f t="shared" si="13"/>
        <v>27</v>
      </c>
      <c r="C67" s="12"/>
      <c r="D67" s="13">
        <f t="shared" si="7"/>
        <v>0</v>
      </c>
      <c r="E67" s="12"/>
      <c r="F67" s="13">
        <f t="shared" si="8"/>
        <v>0</v>
      </c>
      <c r="G67" s="12"/>
      <c r="H67" s="13">
        <f t="shared" si="9"/>
        <v>0</v>
      </c>
      <c r="I67" s="12"/>
      <c r="J67" s="13">
        <f t="shared" si="10"/>
        <v>0</v>
      </c>
      <c r="K67" s="12"/>
      <c r="L67" s="13">
        <f t="shared" si="11"/>
        <v>0</v>
      </c>
      <c r="M67" s="30">
        <f t="shared" si="12"/>
        <v>0</v>
      </c>
      <c r="N67" s="35">
        <f t="shared" si="15"/>
        <v>11</v>
      </c>
      <c r="O67" s="35">
        <f t="shared" si="14"/>
        <v>2.75</v>
      </c>
      <c r="P67" s="35"/>
      <c r="Q67" s="35"/>
      <c r="R67" s="36" t="s">
        <v>23</v>
      </c>
      <c r="S67" s="36"/>
      <c r="T67" s="37">
        <v>3</v>
      </c>
    </row>
    <row r="68" spans="1:20" s="2" customFormat="1" ht="15.75">
      <c r="A68" s="6"/>
      <c r="B68" s="54">
        <f t="shared" si="13"/>
        <v>28</v>
      </c>
      <c r="C68" s="12"/>
      <c r="D68" s="13">
        <f t="shared" si="7"/>
        <v>0</v>
      </c>
      <c r="E68" s="12"/>
      <c r="F68" s="13">
        <f t="shared" si="8"/>
        <v>0</v>
      </c>
      <c r="G68" s="12"/>
      <c r="H68" s="13">
        <f t="shared" si="9"/>
        <v>0</v>
      </c>
      <c r="I68" s="12"/>
      <c r="J68" s="13">
        <f t="shared" si="10"/>
        <v>0</v>
      </c>
      <c r="K68" s="12"/>
      <c r="L68" s="13">
        <f t="shared" si="11"/>
        <v>0</v>
      </c>
      <c r="M68" s="30">
        <f t="shared" si="12"/>
        <v>0</v>
      </c>
      <c r="N68" s="35">
        <f t="shared" si="15"/>
        <v>12</v>
      </c>
      <c r="O68" s="35">
        <f t="shared" si="14"/>
        <v>3</v>
      </c>
      <c r="P68" s="35"/>
      <c r="Q68" s="35"/>
      <c r="R68" s="36" t="s">
        <v>40</v>
      </c>
      <c r="S68" s="36"/>
      <c r="T68" s="37">
        <v>2.7</v>
      </c>
    </row>
    <row r="69" spans="1:20" s="2" customFormat="1" ht="15.75">
      <c r="A69" s="6"/>
      <c r="B69" s="54">
        <f t="shared" si="13"/>
        <v>29</v>
      </c>
      <c r="C69" s="12"/>
      <c r="D69" s="13">
        <f t="shared" si="7"/>
        <v>0</v>
      </c>
      <c r="E69" s="12"/>
      <c r="F69" s="13">
        <f t="shared" si="8"/>
        <v>0</v>
      </c>
      <c r="G69" s="12"/>
      <c r="H69" s="13">
        <f t="shared" si="9"/>
        <v>0</v>
      </c>
      <c r="I69" s="12"/>
      <c r="J69" s="13">
        <f t="shared" si="10"/>
        <v>0</v>
      </c>
      <c r="K69" s="12"/>
      <c r="L69" s="13">
        <f t="shared" si="11"/>
        <v>0</v>
      </c>
      <c r="M69" s="30">
        <f t="shared" si="12"/>
        <v>0</v>
      </c>
      <c r="N69" s="35">
        <f t="shared" si="15"/>
        <v>13</v>
      </c>
      <c r="O69" s="35">
        <f t="shared" si="14"/>
        <v>3.25</v>
      </c>
      <c r="P69" s="35"/>
      <c r="Q69" s="35"/>
      <c r="R69" s="36" t="s">
        <v>41</v>
      </c>
      <c r="S69" s="36"/>
      <c r="T69" s="37">
        <v>3.4</v>
      </c>
    </row>
    <row r="70" spans="1:20" s="2" customFormat="1" ht="15.75">
      <c r="A70" s="6"/>
      <c r="B70" s="54">
        <f t="shared" si="13"/>
        <v>30</v>
      </c>
      <c r="C70" s="12"/>
      <c r="D70" s="13">
        <f t="shared" si="7"/>
        <v>0</v>
      </c>
      <c r="E70" s="12"/>
      <c r="F70" s="13">
        <f t="shared" si="8"/>
        <v>0</v>
      </c>
      <c r="G70" s="12"/>
      <c r="H70" s="13">
        <f t="shared" si="9"/>
        <v>0</v>
      </c>
      <c r="I70" s="12"/>
      <c r="J70" s="13">
        <f t="shared" si="10"/>
        <v>0</v>
      </c>
      <c r="K70" s="12"/>
      <c r="L70" s="13">
        <f t="shared" si="11"/>
        <v>0</v>
      </c>
      <c r="M70" s="30">
        <f t="shared" si="12"/>
        <v>0</v>
      </c>
      <c r="N70" s="35">
        <f t="shared" si="15"/>
        <v>14</v>
      </c>
      <c r="O70" s="35">
        <f t="shared" si="14"/>
        <v>3.5</v>
      </c>
      <c r="P70" s="35"/>
      <c r="Q70" s="35"/>
      <c r="R70" s="38" t="s">
        <v>42</v>
      </c>
      <c r="S70" s="38"/>
      <c r="T70" s="38" t="s">
        <v>43</v>
      </c>
    </row>
    <row r="71" spans="1:20" s="2" customFormat="1" ht="15.75">
      <c r="A71" s="6"/>
      <c r="B71" s="54">
        <f t="shared" si="13"/>
        <v>31</v>
      </c>
      <c r="C71" s="12"/>
      <c r="D71" s="13">
        <f t="shared" si="7"/>
        <v>0</v>
      </c>
      <c r="E71" s="12"/>
      <c r="F71" s="13">
        <f t="shared" si="8"/>
        <v>0</v>
      </c>
      <c r="G71" s="12"/>
      <c r="H71" s="13">
        <f t="shared" si="9"/>
        <v>0</v>
      </c>
      <c r="I71" s="12"/>
      <c r="J71" s="13">
        <f t="shared" si="10"/>
        <v>0</v>
      </c>
      <c r="K71" s="12"/>
      <c r="L71" s="13">
        <f t="shared" si="11"/>
        <v>0</v>
      </c>
      <c r="M71" s="30">
        <f t="shared" si="12"/>
        <v>0</v>
      </c>
      <c r="N71" s="35">
        <f t="shared" si="15"/>
        <v>15</v>
      </c>
      <c r="O71" s="35">
        <f t="shared" si="14"/>
        <v>3.75</v>
      </c>
      <c r="P71" s="35"/>
      <c r="Q71" s="35"/>
      <c r="R71" s="38" t="s">
        <v>44</v>
      </c>
      <c r="S71" s="38">
        <v>80</v>
      </c>
      <c r="T71" s="38" t="s">
        <v>43</v>
      </c>
    </row>
    <row r="72" spans="1:20" s="2" customFormat="1" ht="15.75">
      <c r="A72" s="6"/>
      <c r="B72" s="54">
        <f t="shared" si="13"/>
        <v>32</v>
      </c>
      <c r="C72" s="12"/>
      <c r="D72" s="13">
        <f t="shared" si="7"/>
        <v>0</v>
      </c>
      <c r="E72" s="12"/>
      <c r="F72" s="13">
        <f t="shared" si="8"/>
        <v>0</v>
      </c>
      <c r="G72" s="12"/>
      <c r="H72" s="13">
        <f t="shared" si="9"/>
        <v>0</v>
      </c>
      <c r="I72" s="12"/>
      <c r="J72" s="13">
        <f t="shared" si="10"/>
        <v>0</v>
      </c>
      <c r="K72" s="12"/>
      <c r="L72" s="13">
        <f t="shared" si="11"/>
        <v>0</v>
      </c>
      <c r="M72" s="30">
        <f t="shared" si="12"/>
        <v>0</v>
      </c>
      <c r="N72" s="35">
        <f t="shared" si="15"/>
        <v>16</v>
      </c>
      <c r="O72" s="35">
        <f t="shared" si="14"/>
        <v>4</v>
      </c>
      <c r="P72" s="35"/>
      <c r="Q72" s="35"/>
      <c r="R72" s="38" t="s">
        <v>45</v>
      </c>
      <c r="S72" s="38"/>
      <c r="T72" s="38" t="s">
        <v>43</v>
      </c>
    </row>
    <row r="73" spans="1:20" s="2" customFormat="1" ht="15.75">
      <c r="A73" s="6"/>
      <c r="B73" s="54">
        <f t="shared" si="13"/>
        <v>33</v>
      </c>
      <c r="C73" s="12"/>
      <c r="D73" s="13">
        <f t="shared" ref="D73:D104" si="16">IFERROR(INDEX(O:O, MATCH(C73,N:N,0)),"0")</f>
        <v>0</v>
      </c>
      <c r="E73" s="12"/>
      <c r="F73" s="13">
        <f t="shared" ref="F73:F104" si="17">IFERROR(INDEX(O:O, MATCH(E73,N:N,0)),"0")</f>
        <v>0</v>
      </c>
      <c r="G73" s="12"/>
      <c r="H73" s="13">
        <f t="shared" ref="H73:H104" si="18">IFERROR(INDEX(O:O, MATCH(G73,N:N,0)),"0")</f>
        <v>0</v>
      </c>
      <c r="I73" s="12"/>
      <c r="J73" s="13">
        <f t="shared" ref="J73:J104" si="19">IFERROR(INDEX(O:O, MATCH(I73,N:N,0)),"0")</f>
        <v>0</v>
      </c>
      <c r="K73" s="12"/>
      <c r="L73" s="13">
        <f t="shared" ref="L73:L104" si="20">IFERROR(INDEX(O:O, MATCH(K73,N:N,0)),"0")</f>
        <v>0</v>
      </c>
      <c r="M73" s="30">
        <f t="shared" si="12"/>
        <v>0</v>
      </c>
      <c r="N73" s="35">
        <f t="shared" si="15"/>
        <v>17</v>
      </c>
      <c r="O73" s="35">
        <f t="shared" si="14"/>
        <v>4.25</v>
      </c>
      <c r="P73" s="35"/>
      <c r="Q73" s="35"/>
      <c r="R73" s="38" t="s">
        <v>46</v>
      </c>
      <c r="S73" s="38">
        <v>0</v>
      </c>
      <c r="T73" s="38" t="s">
        <v>43</v>
      </c>
    </row>
    <row r="74" spans="1:20" s="2" customFormat="1" ht="15.75">
      <c r="A74" s="6"/>
      <c r="B74" s="54">
        <f t="shared" si="13"/>
        <v>34</v>
      </c>
      <c r="C74" s="12"/>
      <c r="D74" s="13">
        <f t="shared" si="16"/>
        <v>0</v>
      </c>
      <c r="E74" s="12"/>
      <c r="F74" s="13">
        <f t="shared" si="17"/>
        <v>0</v>
      </c>
      <c r="G74" s="12"/>
      <c r="H74" s="13">
        <f t="shared" si="18"/>
        <v>0</v>
      </c>
      <c r="I74" s="12"/>
      <c r="J74" s="13">
        <f t="shared" si="19"/>
        <v>0</v>
      </c>
      <c r="K74" s="12"/>
      <c r="L74" s="13">
        <f t="shared" si="20"/>
        <v>0</v>
      </c>
      <c r="M74" s="30">
        <f t="shared" si="12"/>
        <v>0</v>
      </c>
      <c r="N74" s="35">
        <f t="shared" si="15"/>
        <v>18</v>
      </c>
      <c r="O74" s="35">
        <f t="shared" si="14"/>
        <v>4.5</v>
      </c>
      <c r="P74" s="35"/>
      <c r="Q74" s="35"/>
      <c r="R74" s="38" t="s">
        <v>47</v>
      </c>
      <c r="S74" s="38" t="s">
        <v>47</v>
      </c>
      <c r="T74" s="38" t="s">
        <v>43</v>
      </c>
    </row>
    <row r="75" spans="1:20" s="2" customFormat="1" ht="15.75">
      <c r="A75" s="6"/>
      <c r="B75" s="54">
        <f t="shared" si="13"/>
        <v>35</v>
      </c>
      <c r="C75" s="12"/>
      <c r="D75" s="13">
        <f t="shared" si="16"/>
        <v>0</v>
      </c>
      <c r="E75" s="12"/>
      <c r="F75" s="13">
        <f t="shared" si="17"/>
        <v>0</v>
      </c>
      <c r="G75" s="12"/>
      <c r="H75" s="13">
        <f t="shared" si="18"/>
        <v>0</v>
      </c>
      <c r="I75" s="12"/>
      <c r="J75" s="13">
        <f t="shared" si="19"/>
        <v>0</v>
      </c>
      <c r="K75" s="12"/>
      <c r="L75" s="13">
        <f t="shared" si="20"/>
        <v>0</v>
      </c>
      <c r="M75" s="30">
        <f t="shared" si="12"/>
        <v>0</v>
      </c>
      <c r="N75" s="35">
        <f t="shared" si="15"/>
        <v>19</v>
      </c>
      <c r="O75" s="35">
        <f t="shared" si="14"/>
        <v>4.75</v>
      </c>
      <c r="P75" s="35"/>
      <c r="Q75" s="35"/>
      <c r="R75" s="38" t="s">
        <v>48</v>
      </c>
      <c r="S75" s="38">
        <v>0</v>
      </c>
      <c r="T75" s="38" t="s">
        <v>43</v>
      </c>
    </row>
    <row r="76" spans="1:20" s="2" customFormat="1" ht="15.75">
      <c r="A76" s="6"/>
      <c r="B76" s="54">
        <f t="shared" si="13"/>
        <v>36</v>
      </c>
      <c r="C76" s="12"/>
      <c r="D76" s="13">
        <f t="shared" si="16"/>
        <v>0</v>
      </c>
      <c r="E76" s="12"/>
      <c r="F76" s="13">
        <f t="shared" si="17"/>
        <v>0</v>
      </c>
      <c r="G76" s="12"/>
      <c r="H76" s="13">
        <f t="shared" si="18"/>
        <v>0</v>
      </c>
      <c r="I76" s="12"/>
      <c r="J76" s="13">
        <f t="shared" si="19"/>
        <v>0</v>
      </c>
      <c r="K76" s="12"/>
      <c r="L76" s="13">
        <f t="shared" si="20"/>
        <v>0</v>
      </c>
      <c r="M76" s="30">
        <f t="shared" si="12"/>
        <v>0</v>
      </c>
      <c r="N76" s="35">
        <f t="shared" si="15"/>
        <v>20</v>
      </c>
      <c r="O76" s="35">
        <f t="shared" si="14"/>
        <v>5</v>
      </c>
      <c r="P76" s="35"/>
      <c r="Q76" s="35"/>
      <c r="R76" s="38"/>
      <c r="S76" s="38"/>
      <c r="T76" s="38"/>
    </row>
    <row r="77" spans="1:20" s="2" customFormat="1" ht="15.75">
      <c r="A77" s="6"/>
      <c r="B77" s="54">
        <f t="shared" si="13"/>
        <v>37</v>
      </c>
      <c r="C77" s="12"/>
      <c r="D77" s="13">
        <f t="shared" si="16"/>
        <v>0</v>
      </c>
      <c r="E77" s="12"/>
      <c r="F77" s="13">
        <f t="shared" si="17"/>
        <v>0</v>
      </c>
      <c r="G77" s="12"/>
      <c r="H77" s="13">
        <f t="shared" si="18"/>
        <v>0</v>
      </c>
      <c r="I77" s="12"/>
      <c r="J77" s="13">
        <f t="shared" si="19"/>
        <v>0</v>
      </c>
      <c r="K77" s="12"/>
      <c r="L77" s="13">
        <f t="shared" si="20"/>
        <v>0</v>
      </c>
      <c r="M77" s="30">
        <f t="shared" si="12"/>
        <v>0</v>
      </c>
      <c r="N77" s="35">
        <f t="shared" si="15"/>
        <v>21</v>
      </c>
      <c r="O77" s="35">
        <f t="shared" si="14"/>
        <v>5.25</v>
      </c>
      <c r="P77" s="35"/>
      <c r="Q77" s="35"/>
      <c r="R77" s="38">
        <v>79</v>
      </c>
      <c r="S77" s="38" t="s">
        <v>46</v>
      </c>
      <c r="T77" s="38"/>
    </row>
    <row r="78" spans="1:20" s="2" customFormat="1" ht="15.75">
      <c r="A78" s="6"/>
      <c r="B78" s="54">
        <f t="shared" si="13"/>
        <v>38</v>
      </c>
      <c r="C78" s="12"/>
      <c r="D78" s="13">
        <f t="shared" si="16"/>
        <v>0</v>
      </c>
      <c r="E78" s="12"/>
      <c r="F78" s="13">
        <f t="shared" si="17"/>
        <v>0</v>
      </c>
      <c r="G78" s="12"/>
      <c r="H78" s="13">
        <f t="shared" si="18"/>
        <v>0</v>
      </c>
      <c r="I78" s="12"/>
      <c r="J78" s="13">
        <f t="shared" si="19"/>
        <v>0</v>
      </c>
      <c r="K78" s="12"/>
      <c r="L78" s="13">
        <f t="shared" si="20"/>
        <v>0</v>
      </c>
      <c r="M78" s="30">
        <f t="shared" si="12"/>
        <v>0</v>
      </c>
      <c r="N78" s="35">
        <f t="shared" si="15"/>
        <v>22</v>
      </c>
      <c r="O78" s="35">
        <f t="shared" si="14"/>
        <v>5.5</v>
      </c>
      <c r="P78" s="35"/>
      <c r="Q78" s="35"/>
      <c r="R78" s="38">
        <f>SUM(R77-1)</f>
        <v>78</v>
      </c>
      <c r="S78" s="38" t="s">
        <v>46</v>
      </c>
      <c r="T78" s="38"/>
    </row>
    <row r="79" spans="1:20" s="2" customFormat="1" ht="15.75">
      <c r="A79" s="6"/>
      <c r="B79" s="54">
        <f t="shared" si="13"/>
        <v>39</v>
      </c>
      <c r="C79" s="12"/>
      <c r="D79" s="13">
        <f t="shared" si="16"/>
        <v>0</v>
      </c>
      <c r="E79" s="12"/>
      <c r="F79" s="13">
        <f t="shared" si="17"/>
        <v>0</v>
      </c>
      <c r="G79" s="12"/>
      <c r="H79" s="13">
        <f t="shared" si="18"/>
        <v>0</v>
      </c>
      <c r="I79" s="12"/>
      <c r="J79" s="13">
        <f t="shared" si="19"/>
        <v>0</v>
      </c>
      <c r="K79" s="12"/>
      <c r="L79" s="13">
        <f t="shared" si="20"/>
        <v>0</v>
      </c>
      <c r="M79" s="30">
        <f t="shared" si="12"/>
        <v>0</v>
      </c>
      <c r="N79" s="35">
        <f t="shared" si="15"/>
        <v>23</v>
      </c>
      <c r="O79" s="35">
        <f t="shared" si="14"/>
        <v>5.75</v>
      </c>
      <c r="P79" s="35"/>
      <c r="Q79" s="35"/>
      <c r="R79" s="38">
        <f t="shared" ref="R79:R142" si="21">SUM(R78-1)</f>
        <v>77</v>
      </c>
      <c r="S79" s="38" t="s">
        <v>46</v>
      </c>
      <c r="T79" s="38"/>
    </row>
    <row r="80" spans="1:20" s="2" customFormat="1" ht="15.75">
      <c r="A80" s="6"/>
      <c r="B80" s="54">
        <f t="shared" si="13"/>
        <v>40</v>
      </c>
      <c r="C80" s="12"/>
      <c r="D80" s="13">
        <f t="shared" si="16"/>
        <v>0</v>
      </c>
      <c r="E80" s="12"/>
      <c r="F80" s="13">
        <f t="shared" si="17"/>
        <v>0</v>
      </c>
      <c r="G80" s="12"/>
      <c r="H80" s="13">
        <f t="shared" si="18"/>
        <v>0</v>
      </c>
      <c r="I80" s="12"/>
      <c r="J80" s="13">
        <f t="shared" si="19"/>
        <v>0</v>
      </c>
      <c r="K80" s="12"/>
      <c r="L80" s="13">
        <f t="shared" si="20"/>
        <v>0</v>
      </c>
      <c r="M80" s="30">
        <f t="shared" si="12"/>
        <v>0</v>
      </c>
      <c r="N80" s="35">
        <f t="shared" si="15"/>
        <v>24</v>
      </c>
      <c r="O80" s="35">
        <f t="shared" si="14"/>
        <v>6</v>
      </c>
      <c r="P80" s="35"/>
      <c r="Q80" s="35"/>
      <c r="R80" s="38">
        <f t="shared" si="21"/>
        <v>76</v>
      </c>
      <c r="S80" s="38" t="s">
        <v>46</v>
      </c>
      <c r="T80" s="38"/>
    </row>
    <row r="81" spans="1:19" s="2" customFormat="1" ht="15.75">
      <c r="A81" s="6"/>
      <c r="B81" s="54">
        <f t="shared" si="13"/>
        <v>41</v>
      </c>
      <c r="C81" s="12"/>
      <c r="D81" s="13">
        <f t="shared" si="16"/>
        <v>0</v>
      </c>
      <c r="E81" s="12"/>
      <c r="F81" s="13">
        <f t="shared" si="17"/>
        <v>0</v>
      </c>
      <c r="G81" s="12"/>
      <c r="H81" s="13">
        <f t="shared" si="18"/>
        <v>0</v>
      </c>
      <c r="I81" s="12"/>
      <c r="J81" s="13">
        <f t="shared" si="19"/>
        <v>0</v>
      </c>
      <c r="K81" s="12"/>
      <c r="L81" s="13">
        <f t="shared" si="20"/>
        <v>0</v>
      </c>
      <c r="M81" s="30">
        <f t="shared" si="12"/>
        <v>0</v>
      </c>
      <c r="N81" s="35">
        <f t="shared" si="15"/>
        <v>25</v>
      </c>
      <c r="O81" s="35">
        <f t="shared" si="14"/>
        <v>6.25</v>
      </c>
      <c r="P81" s="35"/>
      <c r="Q81" s="35"/>
      <c r="R81" s="38">
        <f t="shared" si="21"/>
        <v>75</v>
      </c>
      <c r="S81" s="38" t="s">
        <v>46</v>
      </c>
    </row>
    <row r="82" spans="1:19" s="2" customFormat="1" ht="15.75">
      <c r="A82" s="6"/>
      <c r="B82" s="54">
        <f t="shared" si="13"/>
        <v>42</v>
      </c>
      <c r="C82" s="12"/>
      <c r="D82" s="13">
        <f t="shared" si="16"/>
        <v>0</v>
      </c>
      <c r="E82" s="12"/>
      <c r="F82" s="13">
        <f t="shared" si="17"/>
        <v>0</v>
      </c>
      <c r="G82" s="12"/>
      <c r="H82" s="13">
        <f t="shared" si="18"/>
        <v>0</v>
      </c>
      <c r="I82" s="12"/>
      <c r="J82" s="13">
        <f t="shared" si="19"/>
        <v>0</v>
      </c>
      <c r="K82" s="12"/>
      <c r="L82" s="13">
        <f t="shared" si="20"/>
        <v>0</v>
      </c>
      <c r="M82" s="30">
        <f t="shared" si="12"/>
        <v>0</v>
      </c>
      <c r="N82" s="35">
        <f t="shared" si="15"/>
        <v>26</v>
      </c>
      <c r="O82" s="35">
        <f t="shared" si="14"/>
        <v>6.5</v>
      </c>
      <c r="P82" s="35"/>
      <c r="Q82" s="35"/>
      <c r="R82" s="38">
        <f t="shared" si="21"/>
        <v>74</v>
      </c>
      <c r="S82" s="38" t="s">
        <v>46</v>
      </c>
    </row>
    <row r="83" spans="1:19" s="2" customFormat="1" ht="15.75">
      <c r="A83" s="6"/>
      <c r="B83" s="54">
        <f t="shared" si="13"/>
        <v>43</v>
      </c>
      <c r="C83" s="12"/>
      <c r="D83" s="13">
        <f t="shared" si="16"/>
        <v>0</v>
      </c>
      <c r="E83" s="12"/>
      <c r="F83" s="13">
        <f t="shared" si="17"/>
        <v>0</v>
      </c>
      <c r="G83" s="12"/>
      <c r="H83" s="13">
        <f t="shared" si="18"/>
        <v>0</v>
      </c>
      <c r="I83" s="12"/>
      <c r="J83" s="13">
        <f t="shared" si="19"/>
        <v>0</v>
      </c>
      <c r="K83" s="12"/>
      <c r="L83" s="13">
        <f t="shared" si="20"/>
        <v>0</v>
      </c>
      <c r="M83" s="30">
        <f t="shared" si="12"/>
        <v>0</v>
      </c>
      <c r="N83" s="35">
        <f t="shared" si="15"/>
        <v>27</v>
      </c>
      <c r="O83" s="35">
        <f t="shared" si="14"/>
        <v>6.75</v>
      </c>
      <c r="P83" s="35"/>
      <c r="Q83" s="35"/>
      <c r="R83" s="38">
        <f t="shared" si="21"/>
        <v>73</v>
      </c>
      <c r="S83" s="38" t="s">
        <v>46</v>
      </c>
    </row>
    <row r="84" spans="1:19" s="2" customFormat="1" ht="15.75">
      <c r="A84" s="6"/>
      <c r="B84" s="54">
        <f t="shared" si="13"/>
        <v>44</v>
      </c>
      <c r="C84" s="12"/>
      <c r="D84" s="13">
        <f t="shared" si="16"/>
        <v>0</v>
      </c>
      <c r="E84" s="12"/>
      <c r="F84" s="13">
        <f t="shared" si="17"/>
        <v>0</v>
      </c>
      <c r="G84" s="12"/>
      <c r="H84" s="13">
        <f t="shared" si="18"/>
        <v>0</v>
      </c>
      <c r="I84" s="12"/>
      <c r="J84" s="13">
        <f t="shared" si="19"/>
        <v>0</v>
      </c>
      <c r="K84" s="12"/>
      <c r="L84" s="13">
        <f t="shared" si="20"/>
        <v>0</v>
      </c>
      <c r="M84" s="30">
        <f t="shared" si="12"/>
        <v>0</v>
      </c>
      <c r="N84" s="35">
        <f t="shared" si="15"/>
        <v>28</v>
      </c>
      <c r="O84" s="35">
        <f t="shared" si="14"/>
        <v>7</v>
      </c>
      <c r="P84" s="35"/>
      <c r="Q84" s="35"/>
      <c r="R84" s="38">
        <f t="shared" si="21"/>
        <v>72</v>
      </c>
      <c r="S84" s="38" t="s">
        <v>46</v>
      </c>
    </row>
    <row r="85" spans="1:19" s="2" customFormat="1" ht="15.75">
      <c r="A85" s="6"/>
      <c r="B85" s="54">
        <f t="shared" si="13"/>
        <v>45</v>
      </c>
      <c r="C85" s="12"/>
      <c r="D85" s="13">
        <f t="shared" si="16"/>
        <v>0</v>
      </c>
      <c r="E85" s="12"/>
      <c r="F85" s="13">
        <f t="shared" si="17"/>
        <v>0</v>
      </c>
      <c r="G85" s="12"/>
      <c r="H85" s="13">
        <f t="shared" si="18"/>
        <v>0</v>
      </c>
      <c r="I85" s="12"/>
      <c r="J85" s="13">
        <f t="shared" si="19"/>
        <v>0</v>
      </c>
      <c r="K85" s="12"/>
      <c r="L85" s="13">
        <f t="shared" si="20"/>
        <v>0</v>
      </c>
      <c r="M85" s="30">
        <f t="shared" si="12"/>
        <v>0</v>
      </c>
      <c r="N85" s="35">
        <f t="shared" si="15"/>
        <v>29</v>
      </c>
      <c r="O85" s="35">
        <f t="shared" si="14"/>
        <v>7.25</v>
      </c>
      <c r="P85" s="35"/>
      <c r="Q85" s="35"/>
      <c r="R85" s="38">
        <f t="shared" si="21"/>
        <v>71</v>
      </c>
      <c r="S85" s="38" t="s">
        <v>46</v>
      </c>
    </row>
    <row r="86" spans="1:19" s="2" customFormat="1" ht="15.75">
      <c r="A86" s="6"/>
      <c r="B86" s="54">
        <f t="shared" si="13"/>
        <v>46</v>
      </c>
      <c r="C86" s="12"/>
      <c r="D86" s="13">
        <f t="shared" si="16"/>
        <v>0</v>
      </c>
      <c r="E86" s="12"/>
      <c r="F86" s="13">
        <f t="shared" si="17"/>
        <v>0</v>
      </c>
      <c r="G86" s="12"/>
      <c r="H86" s="13">
        <f t="shared" si="18"/>
        <v>0</v>
      </c>
      <c r="I86" s="12"/>
      <c r="J86" s="13">
        <f t="shared" si="19"/>
        <v>0</v>
      </c>
      <c r="K86" s="12"/>
      <c r="L86" s="13">
        <f t="shared" si="20"/>
        <v>0</v>
      </c>
      <c r="M86" s="30">
        <f t="shared" si="12"/>
        <v>0</v>
      </c>
      <c r="N86" s="35">
        <f t="shared" si="15"/>
        <v>30</v>
      </c>
      <c r="O86" s="35">
        <f t="shared" si="14"/>
        <v>7.5</v>
      </c>
      <c r="P86" s="35"/>
      <c r="Q86" s="35"/>
      <c r="R86" s="38">
        <f t="shared" si="21"/>
        <v>70</v>
      </c>
      <c r="S86" s="38" t="s">
        <v>46</v>
      </c>
    </row>
    <row r="87" spans="1:19" s="2" customFormat="1" ht="15.75">
      <c r="A87" s="6"/>
      <c r="B87" s="54">
        <f t="shared" si="13"/>
        <v>47</v>
      </c>
      <c r="C87" s="12"/>
      <c r="D87" s="13">
        <f t="shared" si="16"/>
        <v>0</v>
      </c>
      <c r="E87" s="12"/>
      <c r="F87" s="13">
        <f t="shared" si="17"/>
        <v>0</v>
      </c>
      <c r="G87" s="12"/>
      <c r="H87" s="13">
        <f t="shared" si="18"/>
        <v>0</v>
      </c>
      <c r="I87" s="12"/>
      <c r="J87" s="13">
        <f t="shared" si="19"/>
        <v>0</v>
      </c>
      <c r="K87" s="12"/>
      <c r="L87" s="13">
        <f t="shared" si="20"/>
        <v>0</v>
      </c>
      <c r="M87" s="30">
        <f t="shared" si="12"/>
        <v>0</v>
      </c>
      <c r="N87" s="35">
        <f t="shared" si="15"/>
        <v>31</v>
      </c>
      <c r="O87" s="35">
        <f t="shared" si="14"/>
        <v>7.75</v>
      </c>
      <c r="P87" s="35"/>
      <c r="Q87" s="35"/>
      <c r="R87" s="38">
        <f t="shared" si="21"/>
        <v>69</v>
      </c>
      <c r="S87" s="38" t="s">
        <v>46</v>
      </c>
    </row>
    <row r="88" spans="1:19" s="2" customFormat="1" ht="15.75">
      <c r="A88" s="6"/>
      <c r="B88" s="54">
        <f t="shared" si="13"/>
        <v>48</v>
      </c>
      <c r="C88" s="12"/>
      <c r="D88" s="13">
        <f t="shared" si="16"/>
        <v>0</v>
      </c>
      <c r="E88" s="12"/>
      <c r="F88" s="13">
        <f t="shared" si="17"/>
        <v>0</v>
      </c>
      <c r="G88" s="12"/>
      <c r="H88" s="13">
        <f t="shared" si="18"/>
        <v>0</v>
      </c>
      <c r="I88" s="12"/>
      <c r="J88" s="13">
        <f t="shared" si="19"/>
        <v>0</v>
      </c>
      <c r="K88" s="12"/>
      <c r="L88" s="13">
        <f t="shared" si="20"/>
        <v>0</v>
      </c>
      <c r="M88" s="30">
        <f t="shared" si="12"/>
        <v>0</v>
      </c>
      <c r="N88" s="35">
        <f t="shared" si="15"/>
        <v>32</v>
      </c>
      <c r="O88" s="35">
        <f t="shared" si="14"/>
        <v>8</v>
      </c>
      <c r="P88" s="35"/>
      <c r="Q88" s="35"/>
      <c r="R88" s="38">
        <f t="shared" si="21"/>
        <v>68</v>
      </c>
      <c r="S88" s="38" t="s">
        <v>46</v>
      </c>
    </row>
    <row r="89" spans="1:19" s="2" customFormat="1" ht="15.75">
      <c r="A89" s="6"/>
      <c r="B89" s="54">
        <f t="shared" si="13"/>
        <v>49</v>
      </c>
      <c r="C89" s="12"/>
      <c r="D89" s="13">
        <f t="shared" si="16"/>
        <v>0</v>
      </c>
      <c r="E89" s="12"/>
      <c r="F89" s="13">
        <f t="shared" si="17"/>
        <v>0</v>
      </c>
      <c r="G89" s="12"/>
      <c r="H89" s="13">
        <f t="shared" si="18"/>
        <v>0</v>
      </c>
      <c r="I89" s="12"/>
      <c r="J89" s="13">
        <f t="shared" si="19"/>
        <v>0</v>
      </c>
      <c r="K89" s="12"/>
      <c r="L89" s="13">
        <f t="shared" si="20"/>
        <v>0</v>
      </c>
      <c r="M89" s="30">
        <f t="shared" si="12"/>
        <v>0</v>
      </c>
      <c r="N89" s="35">
        <f t="shared" si="15"/>
        <v>33</v>
      </c>
      <c r="O89" s="35">
        <f t="shared" si="14"/>
        <v>8.25</v>
      </c>
      <c r="P89" s="35"/>
      <c r="Q89" s="35"/>
      <c r="R89" s="38">
        <f t="shared" si="21"/>
        <v>67</v>
      </c>
      <c r="S89" s="38" t="s">
        <v>46</v>
      </c>
    </row>
    <row r="90" spans="1:19" s="2" customFormat="1" ht="15.75">
      <c r="A90" s="6"/>
      <c r="B90" s="54">
        <f t="shared" si="13"/>
        <v>50</v>
      </c>
      <c r="C90" s="12"/>
      <c r="D90" s="13">
        <f t="shared" si="16"/>
        <v>0</v>
      </c>
      <c r="E90" s="12"/>
      <c r="F90" s="13">
        <f t="shared" si="17"/>
        <v>0</v>
      </c>
      <c r="G90" s="12"/>
      <c r="H90" s="13">
        <f t="shared" si="18"/>
        <v>0</v>
      </c>
      <c r="I90" s="12"/>
      <c r="J90" s="13">
        <f t="shared" si="19"/>
        <v>0</v>
      </c>
      <c r="K90" s="12"/>
      <c r="L90" s="13">
        <f t="shared" si="20"/>
        <v>0</v>
      </c>
      <c r="M90" s="30">
        <f t="shared" si="12"/>
        <v>0</v>
      </c>
      <c r="N90" s="35">
        <f t="shared" si="15"/>
        <v>34</v>
      </c>
      <c r="O90" s="35">
        <f t="shared" si="14"/>
        <v>8.5</v>
      </c>
      <c r="P90" s="35"/>
      <c r="Q90" s="35"/>
      <c r="R90" s="38">
        <f t="shared" si="21"/>
        <v>66</v>
      </c>
      <c r="S90" s="38" t="s">
        <v>46</v>
      </c>
    </row>
    <row r="91" spans="1:19" s="2" customFormat="1" ht="15.75">
      <c r="A91" s="6"/>
      <c r="B91" s="54">
        <f t="shared" si="13"/>
        <v>51</v>
      </c>
      <c r="C91" s="12"/>
      <c r="D91" s="13">
        <f t="shared" si="16"/>
        <v>0</v>
      </c>
      <c r="E91" s="12"/>
      <c r="F91" s="13">
        <f t="shared" si="17"/>
        <v>0</v>
      </c>
      <c r="G91" s="12"/>
      <c r="H91" s="13">
        <f t="shared" si="18"/>
        <v>0</v>
      </c>
      <c r="I91" s="12"/>
      <c r="J91" s="13">
        <f t="shared" si="19"/>
        <v>0</v>
      </c>
      <c r="K91" s="12"/>
      <c r="L91" s="13">
        <f t="shared" si="20"/>
        <v>0</v>
      </c>
      <c r="M91" s="30">
        <f t="shared" si="12"/>
        <v>0</v>
      </c>
      <c r="N91" s="35">
        <f t="shared" si="15"/>
        <v>35</v>
      </c>
      <c r="O91" s="35">
        <f t="shared" si="14"/>
        <v>8.75</v>
      </c>
      <c r="P91" s="35"/>
      <c r="Q91" s="35"/>
      <c r="R91" s="38">
        <f t="shared" si="21"/>
        <v>65</v>
      </c>
      <c r="S91" s="38" t="s">
        <v>46</v>
      </c>
    </row>
    <row r="92" spans="1:19" s="2" customFormat="1" ht="15.75">
      <c r="A92" s="6"/>
      <c r="B92" s="54">
        <f t="shared" si="13"/>
        <v>52</v>
      </c>
      <c r="C92" s="12"/>
      <c r="D92" s="13">
        <f t="shared" si="16"/>
        <v>0</v>
      </c>
      <c r="E92" s="12"/>
      <c r="F92" s="13">
        <f t="shared" si="17"/>
        <v>0</v>
      </c>
      <c r="G92" s="12"/>
      <c r="H92" s="13">
        <f t="shared" si="18"/>
        <v>0</v>
      </c>
      <c r="I92" s="12"/>
      <c r="J92" s="13">
        <f t="shared" si="19"/>
        <v>0</v>
      </c>
      <c r="K92" s="12"/>
      <c r="L92" s="13">
        <f t="shared" si="20"/>
        <v>0</v>
      </c>
      <c r="M92" s="30">
        <f t="shared" si="12"/>
        <v>0</v>
      </c>
      <c r="N92" s="35">
        <f t="shared" si="15"/>
        <v>36</v>
      </c>
      <c r="O92" s="35">
        <f t="shared" si="14"/>
        <v>9</v>
      </c>
      <c r="P92" s="35"/>
      <c r="Q92" s="35"/>
      <c r="R92" s="38">
        <f t="shared" si="21"/>
        <v>64</v>
      </c>
      <c r="S92" s="38" t="s">
        <v>46</v>
      </c>
    </row>
    <row r="93" spans="1:19" s="2" customFormat="1" ht="15.75">
      <c r="A93" s="6"/>
      <c r="B93" s="54">
        <f t="shared" si="13"/>
        <v>53</v>
      </c>
      <c r="C93" s="12"/>
      <c r="D93" s="13">
        <f t="shared" si="16"/>
        <v>0</v>
      </c>
      <c r="E93" s="12"/>
      <c r="F93" s="13">
        <f t="shared" si="17"/>
        <v>0</v>
      </c>
      <c r="G93" s="12"/>
      <c r="H93" s="13">
        <f t="shared" si="18"/>
        <v>0</v>
      </c>
      <c r="I93" s="12"/>
      <c r="J93" s="13">
        <f t="shared" si="19"/>
        <v>0</v>
      </c>
      <c r="K93" s="12"/>
      <c r="L93" s="13">
        <f t="shared" si="20"/>
        <v>0</v>
      </c>
      <c r="M93" s="30">
        <f t="shared" si="12"/>
        <v>0</v>
      </c>
      <c r="N93" s="35">
        <f t="shared" si="15"/>
        <v>37</v>
      </c>
      <c r="O93" s="35">
        <f t="shared" si="14"/>
        <v>9.25</v>
      </c>
      <c r="P93" s="35"/>
      <c r="Q93" s="35"/>
      <c r="R93" s="38">
        <f t="shared" si="21"/>
        <v>63</v>
      </c>
      <c r="S93" s="38" t="s">
        <v>46</v>
      </c>
    </row>
    <row r="94" spans="1:19" s="2" customFormat="1" ht="15.75">
      <c r="A94" s="6"/>
      <c r="B94" s="54">
        <f t="shared" si="13"/>
        <v>54</v>
      </c>
      <c r="C94" s="12"/>
      <c r="D94" s="13">
        <f t="shared" si="16"/>
        <v>0</v>
      </c>
      <c r="E94" s="12"/>
      <c r="F94" s="13">
        <f t="shared" si="17"/>
        <v>0</v>
      </c>
      <c r="G94" s="12"/>
      <c r="H94" s="13">
        <f t="shared" si="18"/>
        <v>0</v>
      </c>
      <c r="I94" s="12"/>
      <c r="J94" s="13">
        <f t="shared" si="19"/>
        <v>0</v>
      </c>
      <c r="K94" s="12"/>
      <c r="L94" s="13">
        <f t="shared" si="20"/>
        <v>0</v>
      </c>
      <c r="M94" s="30">
        <f t="shared" si="12"/>
        <v>0</v>
      </c>
      <c r="N94" s="35">
        <f t="shared" si="15"/>
        <v>38</v>
      </c>
      <c r="O94" s="35">
        <f t="shared" si="14"/>
        <v>9.5</v>
      </c>
      <c r="P94" s="35"/>
      <c r="Q94" s="35"/>
      <c r="R94" s="38">
        <f t="shared" si="21"/>
        <v>62</v>
      </c>
      <c r="S94" s="38" t="s">
        <v>46</v>
      </c>
    </row>
    <row r="95" spans="1:19" s="2" customFormat="1" ht="15.75">
      <c r="A95" s="6"/>
      <c r="B95" s="54">
        <f t="shared" si="13"/>
        <v>55</v>
      </c>
      <c r="C95" s="12"/>
      <c r="D95" s="13">
        <f t="shared" si="16"/>
        <v>0</v>
      </c>
      <c r="E95" s="12"/>
      <c r="F95" s="13">
        <f t="shared" si="17"/>
        <v>0</v>
      </c>
      <c r="G95" s="12"/>
      <c r="H95" s="13">
        <f t="shared" si="18"/>
        <v>0</v>
      </c>
      <c r="I95" s="12"/>
      <c r="J95" s="13">
        <f t="shared" si="19"/>
        <v>0</v>
      </c>
      <c r="K95" s="12"/>
      <c r="L95" s="13">
        <f t="shared" si="20"/>
        <v>0</v>
      </c>
      <c r="M95" s="30">
        <f t="shared" si="12"/>
        <v>0</v>
      </c>
      <c r="N95" s="35">
        <f t="shared" si="15"/>
        <v>39</v>
      </c>
      <c r="O95" s="35">
        <f t="shared" si="14"/>
        <v>9.75</v>
      </c>
      <c r="P95" s="35"/>
      <c r="Q95" s="35"/>
      <c r="R95" s="38">
        <f t="shared" si="21"/>
        <v>61</v>
      </c>
      <c r="S95" s="38" t="s">
        <v>46</v>
      </c>
    </row>
    <row r="96" spans="1:19" s="2" customFormat="1" ht="15.75">
      <c r="A96" s="6"/>
      <c r="B96" s="54">
        <f t="shared" si="13"/>
        <v>56</v>
      </c>
      <c r="C96" s="12"/>
      <c r="D96" s="13">
        <f t="shared" si="16"/>
        <v>0</v>
      </c>
      <c r="E96" s="12"/>
      <c r="F96" s="13">
        <f t="shared" si="17"/>
        <v>0</v>
      </c>
      <c r="G96" s="12"/>
      <c r="H96" s="13">
        <f t="shared" si="18"/>
        <v>0</v>
      </c>
      <c r="I96" s="12"/>
      <c r="J96" s="13">
        <f t="shared" si="19"/>
        <v>0</v>
      </c>
      <c r="K96" s="12"/>
      <c r="L96" s="13">
        <f t="shared" si="20"/>
        <v>0</v>
      </c>
      <c r="M96" s="30">
        <f t="shared" si="12"/>
        <v>0</v>
      </c>
      <c r="N96" s="35">
        <f t="shared" si="15"/>
        <v>40</v>
      </c>
      <c r="O96" s="35">
        <f t="shared" si="14"/>
        <v>10</v>
      </c>
      <c r="P96" s="35"/>
      <c r="Q96" s="35"/>
      <c r="R96" s="38">
        <f t="shared" si="21"/>
        <v>60</v>
      </c>
      <c r="S96" s="38" t="s">
        <v>46</v>
      </c>
    </row>
    <row r="97" spans="1:20" s="2" customFormat="1" ht="15.75">
      <c r="A97" s="6"/>
      <c r="B97" s="54">
        <f t="shared" si="13"/>
        <v>57</v>
      </c>
      <c r="C97" s="12"/>
      <c r="D97" s="13">
        <f t="shared" si="16"/>
        <v>0</v>
      </c>
      <c r="E97" s="12"/>
      <c r="F97" s="13">
        <f t="shared" si="17"/>
        <v>0</v>
      </c>
      <c r="G97" s="12"/>
      <c r="H97" s="13">
        <f t="shared" si="18"/>
        <v>0</v>
      </c>
      <c r="I97" s="12"/>
      <c r="J97" s="13">
        <f t="shared" si="19"/>
        <v>0</v>
      </c>
      <c r="K97" s="12"/>
      <c r="L97" s="13">
        <f t="shared" si="20"/>
        <v>0</v>
      </c>
      <c r="M97" s="30">
        <f t="shared" si="12"/>
        <v>0</v>
      </c>
      <c r="N97" s="35">
        <f t="shared" si="15"/>
        <v>41</v>
      </c>
      <c r="O97" s="35">
        <f t="shared" si="14"/>
        <v>10.25</v>
      </c>
      <c r="P97" s="35"/>
      <c r="Q97" s="35"/>
      <c r="R97" s="38">
        <f t="shared" si="21"/>
        <v>59</v>
      </c>
      <c r="S97" s="38" t="s">
        <v>46</v>
      </c>
      <c r="T97" s="38"/>
    </row>
    <row r="98" spans="1:20" s="2" customFormat="1" ht="15.75">
      <c r="A98" s="6"/>
      <c r="B98" s="54">
        <f t="shared" si="13"/>
        <v>58</v>
      </c>
      <c r="C98" s="12"/>
      <c r="D98" s="13">
        <f t="shared" si="16"/>
        <v>0</v>
      </c>
      <c r="E98" s="12"/>
      <c r="F98" s="13">
        <f t="shared" si="17"/>
        <v>0</v>
      </c>
      <c r="G98" s="12"/>
      <c r="H98" s="13">
        <f t="shared" si="18"/>
        <v>0</v>
      </c>
      <c r="I98" s="12"/>
      <c r="J98" s="13">
        <f t="shared" si="19"/>
        <v>0</v>
      </c>
      <c r="K98" s="12"/>
      <c r="L98" s="13">
        <f t="shared" si="20"/>
        <v>0</v>
      </c>
      <c r="M98" s="30">
        <f t="shared" si="12"/>
        <v>0</v>
      </c>
      <c r="N98" s="35">
        <f t="shared" si="15"/>
        <v>42</v>
      </c>
      <c r="O98" s="35">
        <f t="shared" si="14"/>
        <v>10.5</v>
      </c>
      <c r="P98" s="35"/>
      <c r="Q98" s="35"/>
      <c r="R98" s="38">
        <f t="shared" si="21"/>
        <v>58</v>
      </c>
      <c r="S98" s="38" t="s">
        <v>46</v>
      </c>
      <c r="T98" s="38"/>
    </row>
    <row r="99" spans="1:20" s="2" customFormat="1" ht="15.75">
      <c r="A99" s="6"/>
      <c r="B99" s="54">
        <f t="shared" si="13"/>
        <v>59</v>
      </c>
      <c r="C99" s="12"/>
      <c r="D99" s="13">
        <f t="shared" si="16"/>
        <v>0</v>
      </c>
      <c r="E99" s="12"/>
      <c r="F99" s="13">
        <f t="shared" si="17"/>
        <v>0</v>
      </c>
      <c r="G99" s="12"/>
      <c r="H99" s="13">
        <f t="shared" si="18"/>
        <v>0</v>
      </c>
      <c r="I99" s="12"/>
      <c r="J99" s="13">
        <f t="shared" si="19"/>
        <v>0</v>
      </c>
      <c r="K99" s="12"/>
      <c r="L99" s="13">
        <f t="shared" si="20"/>
        <v>0</v>
      </c>
      <c r="M99" s="30">
        <f t="shared" si="12"/>
        <v>0</v>
      </c>
      <c r="N99" s="35">
        <f t="shared" si="15"/>
        <v>43</v>
      </c>
      <c r="O99" s="35">
        <f t="shared" si="14"/>
        <v>10.75</v>
      </c>
      <c r="P99" s="35"/>
      <c r="Q99" s="35"/>
      <c r="R99" s="38">
        <f t="shared" si="21"/>
        <v>57</v>
      </c>
      <c r="S99" s="38" t="s">
        <v>46</v>
      </c>
      <c r="T99" s="38"/>
    </row>
    <row r="100" spans="1:20" s="2" customFormat="1" ht="15.75">
      <c r="A100" s="6"/>
      <c r="B100" s="54">
        <f t="shared" si="13"/>
        <v>60</v>
      </c>
      <c r="C100" s="12"/>
      <c r="D100" s="13">
        <f t="shared" si="16"/>
        <v>0</v>
      </c>
      <c r="E100" s="12"/>
      <c r="F100" s="13">
        <f t="shared" si="17"/>
        <v>0</v>
      </c>
      <c r="G100" s="12"/>
      <c r="H100" s="13">
        <f t="shared" si="18"/>
        <v>0</v>
      </c>
      <c r="I100" s="12"/>
      <c r="J100" s="13">
        <f t="shared" si="19"/>
        <v>0</v>
      </c>
      <c r="K100" s="12"/>
      <c r="L100" s="13">
        <f t="shared" si="20"/>
        <v>0</v>
      </c>
      <c r="M100" s="30">
        <f t="shared" si="12"/>
        <v>0</v>
      </c>
      <c r="N100" s="35">
        <f t="shared" si="15"/>
        <v>44</v>
      </c>
      <c r="O100" s="35">
        <f t="shared" si="14"/>
        <v>11</v>
      </c>
      <c r="P100" s="35"/>
      <c r="Q100" s="35"/>
      <c r="R100" s="38">
        <f t="shared" si="21"/>
        <v>56</v>
      </c>
      <c r="S100" s="38" t="s">
        <v>46</v>
      </c>
      <c r="T100" s="38"/>
    </row>
    <row r="101" spans="1:20" s="2" customFormat="1" ht="15.75">
      <c r="A101" s="6"/>
      <c r="B101" s="54">
        <f t="shared" si="13"/>
        <v>61</v>
      </c>
      <c r="C101" s="12"/>
      <c r="D101" s="13">
        <f t="shared" si="16"/>
        <v>0</v>
      </c>
      <c r="E101" s="12"/>
      <c r="F101" s="13">
        <f t="shared" si="17"/>
        <v>0</v>
      </c>
      <c r="G101" s="12"/>
      <c r="H101" s="13">
        <f t="shared" si="18"/>
        <v>0</v>
      </c>
      <c r="I101" s="12"/>
      <c r="J101" s="13">
        <f t="shared" si="19"/>
        <v>0</v>
      </c>
      <c r="K101" s="12"/>
      <c r="L101" s="13">
        <f t="shared" si="20"/>
        <v>0</v>
      </c>
      <c r="M101" s="30">
        <f t="shared" si="12"/>
        <v>0</v>
      </c>
      <c r="N101" s="35">
        <f t="shared" si="15"/>
        <v>45</v>
      </c>
      <c r="O101" s="35">
        <f t="shared" si="14"/>
        <v>11.25</v>
      </c>
      <c r="P101" s="35"/>
      <c r="Q101" s="35"/>
      <c r="R101" s="38">
        <f t="shared" si="21"/>
        <v>55</v>
      </c>
      <c r="S101" s="38" t="s">
        <v>46</v>
      </c>
      <c r="T101" s="38"/>
    </row>
    <row r="102" spans="1:20" s="2" customFormat="1" ht="15.75">
      <c r="A102" s="6"/>
      <c r="B102" s="54">
        <f t="shared" si="13"/>
        <v>62</v>
      </c>
      <c r="C102" s="12"/>
      <c r="D102" s="13">
        <f t="shared" si="16"/>
        <v>0</v>
      </c>
      <c r="E102" s="12"/>
      <c r="F102" s="13">
        <f t="shared" si="17"/>
        <v>0</v>
      </c>
      <c r="G102" s="12"/>
      <c r="H102" s="13">
        <f t="shared" si="18"/>
        <v>0</v>
      </c>
      <c r="I102" s="12"/>
      <c r="J102" s="13">
        <f t="shared" si="19"/>
        <v>0</v>
      </c>
      <c r="K102" s="12"/>
      <c r="L102" s="13">
        <f t="shared" si="20"/>
        <v>0</v>
      </c>
      <c r="M102" s="30">
        <f t="shared" si="12"/>
        <v>0</v>
      </c>
      <c r="N102" s="35">
        <f t="shared" si="15"/>
        <v>46</v>
      </c>
      <c r="O102" s="35">
        <f t="shared" si="14"/>
        <v>11.5</v>
      </c>
      <c r="P102" s="35"/>
      <c r="Q102" s="35"/>
      <c r="R102" s="38">
        <f t="shared" si="21"/>
        <v>54</v>
      </c>
      <c r="S102" s="38" t="s">
        <v>46</v>
      </c>
      <c r="T102" s="38"/>
    </row>
    <row r="103" spans="1:20" s="2" customFormat="1" ht="15.75">
      <c r="A103" s="6"/>
      <c r="B103" s="54">
        <f t="shared" si="13"/>
        <v>63</v>
      </c>
      <c r="C103" s="12"/>
      <c r="D103" s="13">
        <f t="shared" si="16"/>
        <v>0</v>
      </c>
      <c r="E103" s="12"/>
      <c r="F103" s="13">
        <f t="shared" si="17"/>
        <v>0</v>
      </c>
      <c r="G103" s="12"/>
      <c r="H103" s="13">
        <f t="shared" si="18"/>
        <v>0</v>
      </c>
      <c r="I103" s="12"/>
      <c r="J103" s="13">
        <f t="shared" si="19"/>
        <v>0</v>
      </c>
      <c r="K103" s="12"/>
      <c r="L103" s="13">
        <f t="shared" si="20"/>
        <v>0</v>
      </c>
      <c r="M103" s="30">
        <f t="shared" si="12"/>
        <v>0</v>
      </c>
      <c r="N103" s="35">
        <f t="shared" si="15"/>
        <v>47</v>
      </c>
      <c r="O103" s="35">
        <f t="shared" si="14"/>
        <v>11.75</v>
      </c>
      <c r="P103" s="35"/>
      <c r="Q103" s="35"/>
      <c r="R103" s="38">
        <f t="shared" si="21"/>
        <v>53</v>
      </c>
      <c r="S103" s="38" t="s">
        <v>46</v>
      </c>
      <c r="T103" s="38"/>
    </row>
    <row r="104" spans="1:20" s="2" customFormat="1" ht="15.75">
      <c r="A104" s="6"/>
      <c r="B104" s="54">
        <f t="shared" si="13"/>
        <v>64</v>
      </c>
      <c r="C104" s="12"/>
      <c r="D104" s="13">
        <f t="shared" si="16"/>
        <v>0</v>
      </c>
      <c r="E104" s="12"/>
      <c r="F104" s="13">
        <f t="shared" si="17"/>
        <v>0</v>
      </c>
      <c r="G104" s="12"/>
      <c r="H104" s="13">
        <f t="shared" si="18"/>
        <v>0</v>
      </c>
      <c r="I104" s="12"/>
      <c r="J104" s="13">
        <f t="shared" si="19"/>
        <v>0</v>
      </c>
      <c r="K104" s="12"/>
      <c r="L104" s="13">
        <f t="shared" si="20"/>
        <v>0</v>
      </c>
      <c r="M104" s="30">
        <f t="shared" si="12"/>
        <v>0</v>
      </c>
      <c r="N104" s="35">
        <f t="shared" si="15"/>
        <v>48</v>
      </c>
      <c r="O104" s="35">
        <f t="shared" si="14"/>
        <v>12</v>
      </c>
      <c r="P104" s="35"/>
      <c r="Q104" s="35"/>
      <c r="R104" s="38">
        <f t="shared" si="21"/>
        <v>52</v>
      </c>
      <c r="S104" s="38" t="s">
        <v>46</v>
      </c>
      <c r="T104" s="38"/>
    </row>
    <row r="105" spans="1:20" s="2" customFormat="1" ht="15.75">
      <c r="A105" s="6"/>
      <c r="B105" s="54">
        <f t="shared" si="13"/>
        <v>65</v>
      </c>
      <c r="C105" s="12"/>
      <c r="D105" s="13">
        <f t="shared" ref="D105:D136" si="22">IFERROR(INDEX(O:O, MATCH(C105,N:N,0)),"0")</f>
        <v>0</v>
      </c>
      <c r="E105" s="12"/>
      <c r="F105" s="13">
        <f t="shared" ref="F105:F136" si="23">IFERROR(INDEX(O:O, MATCH(E105,N:N,0)),"0")</f>
        <v>0</v>
      </c>
      <c r="G105" s="12"/>
      <c r="H105" s="13">
        <f t="shared" ref="H105:H136" si="24">IFERROR(INDEX(O:O, MATCH(G105,N:N,0)),"0")</f>
        <v>0</v>
      </c>
      <c r="I105" s="12"/>
      <c r="J105" s="13">
        <f t="shared" ref="J105:J136" si="25">IFERROR(INDEX(O:O, MATCH(I105,N:N,0)),"0")</f>
        <v>0</v>
      </c>
      <c r="K105" s="12"/>
      <c r="L105" s="13">
        <f t="shared" ref="L105:L136" si="26">IFERROR(INDEX(O:O, MATCH(K105,N:N,0)),"0")</f>
        <v>0</v>
      </c>
      <c r="M105" s="30">
        <f t="shared" si="12"/>
        <v>0</v>
      </c>
      <c r="N105" s="35">
        <f t="shared" si="15"/>
        <v>49</v>
      </c>
      <c r="O105" s="35">
        <f t="shared" si="14"/>
        <v>12.25</v>
      </c>
      <c r="P105" s="35"/>
      <c r="Q105" s="35"/>
      <c r="R105" s="38">
        <f t="shared" si="21"/>
        <v>51</v>
      </c>
      <c r="S105" s="38" t="s">
        <v>46</v>
      </c>
      <c r="T105" s="38"/>
    </row>
    <row r="106" spans="1:20" s="2" customFormat="1" ht="15.75">
      <c r="A106" s="6"/>
      <c r="B106" s="54">
        <f t="shared" si="13"/>
        <v>66</v>
      </c>
      <c r="C106" s="12"/>
      <c r="D106" s="13">
        <f t="shared" si="22"/>
        <v>0</v>
      </c>
      <c r="E106" s="12"/>
      <c r="F106" s="13">
        <f t="shared" si="23"/>
        <v>0</v>
      </c>
      <c r="G106" s="12"/>
      <c r="H106" s="13">
        <f t="shared" si="24"/>
        <v>0</v>
      </c>
      <c r="I106" s="12"/>
      <c r="J106" s="13">
        <f t="shared" si="25"/>
        <v>0</v>
      </c>
      <c r="K106" s="12"/>
      <c r="L106" s="13">
        <f t="shared" si="26"/>
        <v>0</v>
      </c>
      <c r="M106" s="30">
        <f t="shared" ref="M106:M169" si="27">SUM(C106:L106)</f>
        <v>0</v>
      </c>
      <c r="N106" s="35">
        <f t="shared" si="15"/>
        <v>50</v>
      </c>
      <c r="O106" s="35">
        <f t="shared" si="14"/>
        <v>12.5</v>
      </c>
      <c r="P106" s="35"/>
      <c r="Q106" s="35"/>
      <c r="R106" s="38">
        <f t="shared" si="21"/>
        <v>50</v>
      </c>
      <c r="S106" s="38" t="s">
        <v>46</v>
      </c>
      <c r="T106" s="38"/>
    </row>
    <row r="107" spans="1:20" s="2" customFormat="1" ht="15.75">
      <c r="A107" s="6"/>
      <c r="B107" s="54">
        <f t="shared" ref="B107:B170" si="28">SUM(B106+1)</f>
        <v>67</v>
      </c>
      <c r="C107" s="12"/>
      <c r="D107" s="13">
        <f t="shared" si="22"/>
        <v>0</v>
      </c>
      <c r="E107" s="12"/>
      <c r="F107" s="13">
        <f t="shared" si="23"/>
        <v>0</v>
      </c>
      <c r="G107" s="12"/>
      <c r="H107" s="13">
        <f t="shared" si="24"/>
        <v>0</v>
      </c>
      <c r="I107" s="12"/>
      <c r="J107" s="13">
        <f t="shared" si="25"/>
        <v>0</v>
      </c>
      <c r="K107" s="12"/>
      <c r="L107" s="13">
        <f t="shared" si="26"/>
        <v>0</v>
      </c>
      <c r="M107" s="30">
        <f t="shared" si="27"/>
        <v>0</v>
      </c>
      <c r="N107" s="35">
        <f t="shared" si="15"/>
        <v>51</v>
      </c>
      <c r="O107" s="35">
        <f t="shared" si="14"/>
        <v>12.75</v>
      </c>
      <c r="P107" s="35"/>
      <c r="Q107" s="35"/>
      <c r="R107" s="38">
        <f t="shared" si="21"/>
        <v>49</v>
      </c>
      <c r="S107" s="38" t="s">
        <v>46</v>
      </c>
      <c r="T107" s="38"/>
    </row>
    <row r="108" spans="1:20" s="2" customFormat="1" ht="15.75">
      <c r="A108" s="6"/>
      <c r="B108" s="54">
        <f t="shared" si="28"/>
        <v>68</v>
      </c>
      <c r="C108" s="12"/>
      <c r="D108" s="13">
        <f t="shared" si="22"/>
        <v>0</v>
      </c>
      <c r="E108" s="12"/>
      <c r="F108" s="13">
        <f t="shared" si="23"/>
        <v>0</v>
      </c>
      <c r="G108" s="12"/>
      <c r="H108" s="13">
        <f t="shared" si="24"/>
        <v>0</v>
      </c>
      <c r="I108" s="12"/>
      <c r="J108" s="13">
        <f t="shared" si="25"/>
        <v>0</v>
      </c>
      <c r="K108" s="12"/>
      <c r="L108" s="13">
        <f t="shared" si="26"/>
        <v>0</v>
      </c>
      <c r="M108" s="30">
        <f t="shared" si="27"/>
        <v>0</v>
      </c>
      <c r="N108" s="35">
        <f t="shared" si="15"/>
        <v>52</v>
      </c>
      <c r="O108" s="35">
        <f t="shared" si="14"/>
        <v>13</v>
      </c>
      <c r="P108" s="35"/>
      <c r="Q108" s="35"/>
      <c r="R108" s="38">
        <f t="shared" si="21"/>
        <v>48</v>
      </c>
      <c r="S108" s="38" t="s">
        <v>46</v>
      </c>
      <c r="T108" s="38"/>
    </row>
    <row r="109" spans="1:20" s="2" customFormat="1" ht="15.75">
      <c r="A109" s="6"/>
      <c r="B109" s="54">
        <f t="shared" si="28"/>
        <v>69</v>
      </c>
      <c r="C109" s="12"/>
      <c r="D109" s="13">
        <f t="shared" si="22"/>
        <v>0</v>
      </c>
      <c r="E109" s="12"/>
      <c r="F109" s="13">
        <f t="shared" si="23"/>
        <v>0</v>
      </c>
      <c r="G109" s="12"/>
      <c r="H109" s="13">
        <f t="shared" si="24"/>
        <v>0</v>
      </c>
      <c r="I109" s="12"/>
      <c r="J109" s="13">
        <f t="shared" si="25"/>
        <v>0</v>
      </c>
      <c r="K109" s="12"/>
      <c r="L109" s="13">
        <f t="shared" si="26"/>
        <v>0</v>
      </c>
      <c r="M109" s="30">
        <f t="shared" si="27"/>
        <v>0</v>
      </c>
      <c r="N109" s="35">
        <f t="shared" si="15"/>
        <v>53</v>
      </c>
      <c r="O109" s="35">
        <f t="shared" si="14"/>
        <v>13.25</v>
      </c>
      <c r="P109" s="35"/>
      <c r="Q109" s="35"/>
      <c r="R109" s="38">
        <f t="shared" si="21"/>
        <v>47</v>
      </c>
      <c r="S109" s="38" t="s">
        <v>46</v>
      </c>
      <c r="T109" s="38"/>
    </row>
    <row r="110" spans="1:20" s="2" customFormat="1" ht="15.75">
      <c r="A110" s="6"/>
      <c r="B110" s="54">
        <f t="shared" si="28"/>
        <v>70</v>
      </c>
      <c r="C110" s="12"/>
      <c r="D110" s="13">
        <f t="shared" si="22"/>
        <v>0</v>
      </c>
      <c r="E110" s="12"/>
      <c r="F110" s="13">
        <f t="shared" si="23"/>
        <v>0</v>
      </c>
      <c r="G110" s="12"/>
      <c r="H110" s="13">
        <f t="shared" si="24"/>
        <v>0</v>
      </c>
      <c r="I110" s="12"/>
      <c r="J110" s="13">
        <f t="shared" si="25"/>
        <v>0</v>
      </c>
      <c r="K110" s="12"/>
      <c r="L110" s="13">
        <f t="shared" si="26"/>
        <v>0</v>
      </c>
      <c r="M110" s="30">
        <f t="shared" si="27"/>
        <v>0</v>
      </c>
      <c r="N110" s="35">
        <f t="shared" si="15"/>
        <v>54</v>
      </c>
      <c r="O110" s="35">
        <f t="shared" si="14"/>
        <v>13.5</v>
      </c>
      <c r="P110" s="35"/>
      <c r="Q110" s="35"/>
      <c r="R110" s="38">
        <f t="shared" si="21"/>
        <v>46</v>
      </c>
      <c r="S110" s="38" t="s">
        <v>46</v>
      </c>
      <c r="T110" s="40"/>
    </row>
    <row r="111" spans="1:20" s="2" customFormat="1" ht="15.75">
      <c r="A111" s="6"/>
      <c r="B111" s="54">
        <f t="shared" si="28"/>
        <v>71</v>
      </c>
      <c r="C111" s="12"/>
      <c r="D111" s="13">
        <f t="shared" si="22"/>
        <v>0</v>
      </c>
      <c r="E111" s="12"/>
      <c r="F111" s="13">
        <f t="shared" si="23"/>
        <v>0</v>
      </c>
      <c r="G111" s="12"/>
      <c r="H111" s="13">
        <f t="shared" si="24"/>
        <v>0</v>
      </c>
      <c r="I111" s="12"/>
      <c r="J111" s="13">
        <f t="shared" si="25"/>
        <v>0</v>
      </c>
      <c r="K111" s="12"/>
      <c r="L111" s="13">
        <f t="shared" si="26"/>
        <v>0</v>
      </c>
      <c r="M111" s="30">
        <f t="shared" si="27"/>
        <v>0</v>
      </c>
      <c r="N111" s="35">
        <f t="shared" si="15"/>
        <v>55</v>
      </c>
      <c r="O111" s="35">
        <f t="shared" si="14"/>
        <v>13.75</v>
      </c>
      <c r="P111" s="35"/>
      <c r="Q111" s="35"/>
      <c r="R111" s="38">
        <f t="shared" si="21"/>
        <v>45</v>
      </c>
      <c r="S111" s="38" t="s">
        <v>46</v>
      </c>
      <c r="T111" s="38"/>
    </row>
    <row r="112" spans="1:20" s="2" customFormat="1" ht="15.75">
      <c r="A112" s="6"/>
      <c r="B112" s="54">
        <f t="shared" si="28"/>
        <v>72</v>
      </c>
      <c r="C112" s="12"/>
      <c r="D112" s="13">
        <f t="shared" si="22"/>
        <v>0</v>
      </c>
      <c r="E112" s="12"/>
      <c r="F112" s="13">
        <f t="shared" si="23"/>
        <v>0</v>
      </c>
      <c r="G112" s="12"/>
      <c r="H112" s="13">
        <f t="shared" si="24"/>
        <v>0</v>
      </c>
      <c r="I112" s="12"/>
      <c r="J112" s="13">
        <f t="shared" si="25"/>
        <v>0</v>
      </c>
      <c r="K112" s="12"/>
      <c r="L112" s="13">
        <f t="shared" si="26"/>
        <v>0</v>
      </c>
      <c r="M112" s="30">
        <f t="shared" si="27"/>
        <v>0</v>
      </c>
      <c r="N112" s="35">
        <f t="shared" si="15"/>
        <v>56</v>
      </c>
      <c r="O112" s="35">
        <f t="shared" si="14"/>
        <v>14</v>
      </c>
      <c r="P112" s="35"/>
      <c r="Q112" s="35"/>
      <c r="R112" s="38">
        <f t="shared" si="21"/>
        <v>44</v>
      </c>
      <c r="S112" s="38" t="s">
        <v>46</v>
      </c>
      <c r="T112" s="38"/>
    </row>
    <row r="113" spans="1:19" s="2" customFormat="1" ht="15.75">
      <c r="A113" s="6"/>
      <c r="B113" s="54">
        <f t="shared" si="28"/>
        <v>73</v>
      </c>
      <c r="C113" s="12"/>
      <c r="D113" s="13">
        <f t="shared" si="22"/>
        <v>0</v>
      </c>
      <c r="E113" s="12"/>
      <c r="F113" s="13">
        <f t="shared" si="23"/>
        <v>0</v>
      </c>
      <c r="G113" s="12"/>
      <c r="H113" s="13">
        <f t="shared" si="24"/>
        <v>0</v>
      </c>
      <c r="I113" s="12"/>
      <c r="J113" s="13">
        <f t="shared" si="25"/>
        <v>0</v>
      </c>
      <c r="K113" s="12"/>
      <c r="L113" s="13">
        <f t="shared" si="26"/>
        <v>0</v>
      </c>
      <c r="M113" s="30">
        <f t="shared" si="27"/>
        <v>0</v>
      </c>
      <c r="N113" s="35">
        <f t="shared" si="15"/>
        <v>57</v>
      </c>
      <c r="O113" s="35">
        <f t="shared" si="14"/>
        <v>14.25</v>
      </c>
      <c r="P113" s="35"/>
      <c r="Q113" s="35"/>
      <c r="R113" s="38">
        <f t="shared" si="21"/>
        <v>43</v>
      </c>
      <c r="S113" s="38" t="s">
        <v>46</v>
      </c>
    </row>
    <row r="114" spans="1:19" s="2" customFormat="1" ht="15.75">
      <c r="A114" s="6"/>
      <c r="B114" s="54">
        <f t="shared" si="28"/>
        <v>74</v>
      </c>
      <c r="C114" s="12"/>
      <c r="D114" s="13">
        <f t="shared" si="22"/>
        <v>0</v>
      </c>
      <c r="E114" s="12"/>
      <c r="F114" s="13">
        <f t="shared" si="23"/>
        <v>0</v>
      </c>
      <c r="G114" s="12"/>
      <c r="H114" s="13">
        <f t="shared" si="24"/>
        <v>0</v>
      </c>
      <c r="I114" s="12"/>
      <c r="J114" s="13">
        <f t="shared" si="25"/>
        <v>0</v>
      </c>
      <c r="K114" s="12"/>
      <c r="L114" s="13">
        <f t="shared" si="26"/>
        <v>0</v>
      </c>
      <c r="M114" s="30">
        <f t="shared" si="27"/>
        <v>0</v>
      </c>
      <c r="N114" s="35">
        <f t="shared" si="15"/>
        <v>58</v>
      </c>
      <c r="O114" s="35">
        <f t="shared" si="14"/>
        <v>14.5</v>
      </c>
      <c r="P114" s="35"/>
      <c r="Q114" s="35"/>
      <c r="R114" s="38">
        <f t="shared" si="21"/>
        <v>42</v>
      </c>
      <c r="S114" s="38" t="s">
        <v>46</v>
      </c>
    </row>
    <row r="115" spans="1:19" s="2" customFormat="1" ht="15.75">
      <c r="A115" s="6"/>
      <c r="B115" s="54">
        <f t="shared" si="28"/>
        <v>75</v>
      </c>
      <c r="C115" s="12"/>
      <c r="D115" s="13">
        <f t="shared" si="22"/>
        <v>0</v>
      </c>
      <c r="E115" s="12"/>
      <c r="F115" s="13">
        <f t="shared" si="23"/>
        <v>0</v>
      </c>
      <c r="G115" s="12"/>
      <c r="H115" s="13">
        <f t="shared" si="24"/>
        <v>0</v>
      </c>
      <c r="I115" s="12"/>
      <c r="J115" s="13">
        <f t="shared" si="25"/>
        <v>0</v>
      </c>
      <c r="K115" s="12"/>
      <c r="L115" s="13">
        <f t="shared" si="26"/>
        <v>0</v>
      </c>
      <c r="M115" s="30">
        <f t="shared" si="27"/>
        <v>0</v>
      </c>
      <c r="N115" s="35">
        <f t="shared" si="15"/>
        <v>59</v>
      </c>
      <c r="O115" s="35">
        <f t="shared" si="14"/>
        <v>14.75</v>
      </c>
      <c r="P115" s="35"/>
      <c r="Q115" s="35"/>
      <c r="R115" s="38">
        <f t="shared" si="21"/>
        <v>41</v>
      </c>
      <c r="S115" s="38" t="s">
        <v>46</v>
      </c>
    </row>
    <row r="116" spans="1:19" s="2" customFormat="1" ht="15.75">
      <c r="A116" s="6"/>
      <c r="B116" s="54">
        <f t="shared" si="28"/>
        <v>76</v>
      </c>
      <c r="C116" s="12"/>
      <c r="D116" s="13">
        <f t="shared" si="22"/>
        <v>0</v>
      </c>
      <c r="E116" s="12"/>
      <c r="F116" s="13">
        <f t="shared" si="23"/>
        <v>0</v>
      </c>
      <c r="G116" s="12"/>
      <c r="H116" s="13">
        <f t="shared" si="24"/>
        <v>0</v>
      </c>
      <c r="I116" s="12"/>
      <c r="J116" s="13">
        <f t="shared" si="25"/>
        <v>0</v>
      </c>
      <c r="K116" s="12"/>
      <c r="L116" s="13">
        <f t="shared" si="26"/>
        <v>0</v>
      </c>
      <c r="M116" s="30">
        <f t="shared" si="27"/>
        <v>0</v>
      </c>
      <c r="N116" s="35">
        <f t="shared" si="15"/>
        <v>60</v>
      </c>
      <c r="O116" s="35">
        <f t="shared" si="14"/>
        <v>15</v>
      </c>
      <c r="P116" s="35"/>
      <c r="Q116" s="35"/>
      <c r="R116" s="38">
        <f t="shared" si="21"/>
        <v>40</v>
      </c>
      <c r="S116" s="38" t="s">
        <v>46</v>
      </c>
    </row>
    <row r="117" spans="1:19" s="2" customFormat="1" ht="15.75">
      <c r="A117" s="6"/>
      <c r="B117" s="54">
        <f t="shared" si="28"/>
        <v>77</v>
      </c>
      <c r="C117" s="12"/>
      <c r="D117" s="13">
        <f t="shared" si="22"/>
        <v>0</v>
      </c>
      <c r="E117" s="12"/>
      <c r="F117" s="13">
        <f t="shared" si="23"/>
        <v>0</v>
      </c>
      <c r="G117" s="12"/>
      <c r="H117" s="13">
        <f t="shared" si="24"/>
        <v>0</v>
      </c>
      <c r="I117" s="12"/>
      <c r="J117" s="13">
        <f t="shared" si="25"/>
        <v>0</v>
      </c>
      <c r="K117" s="12"/>
      <c r="L117" s="13">
        <f t="shared" si="26"/>
        <v>0</v>
      </c>
      <c r="M117" s="30">
        <f t="shared" si="27"/>
        <v>0</v>
      </c>
      <c r="N117" s="35">
        <f t="shared" si="15"/>
        <v>61</v>
      </c>
      <c r="O117" s="35">
        <f t="shared" si="14"/>
        <v>15.25</v>
      </c>
      <c r="P117" s="35"/>
      <c r="Q117" s="35"/>
      <c r="R117" s="38">
        <f t="shared" si="21"/>
        <v>39</v>
      </c>
      <c r="S117" s="38" t="s">
        <v>46</v>
      </c>
    </row>
    <row r="118" spans="1:19" s="2" customFormat="1" ht="15.75">
      <c r="A118" s="6"/>
      <c r="B118" s="54">
        <f t="shared" si="28"/>
        <v>78</v>
      </c>
      <c r="C118" s="12"/>
      <c r="D118" s="13">
        <f t="shared" si="22"/>
        <v>0</v>
      </c>
      <c r="E118" s="12"/>
      <c r="F118" s="13">
        <f t="shared" si="23"/>
        <v>0</v>
      </c>
      <c r="G118" s="12"/>
      <c r="H118" s="13">
        <f t="shared" si="24"/>
        <v>0</v>
      </c>
      <c r="I118" s="12"/>
      <c r="J118" s="13">
        <f t="shared" si="25"/>
        <v>0</v>
      </c>
      <c r="K118" s="12"/>
      <c r="L118" s="13">
        <f t="shared" si="26"/>
        <v>0</v>
      </c>
      <c r="M118" s="30">
        <f t="shared" si="27"/>
        <v>0</v>
      </c>
      <c r="N118" s="35">
        <f t="shared" si="15"/>
        <v>62</v>
      </c>
      <c r="O118" s="35">
        <f t="shared" si="14"/>
        <v>15.5</v>
      </c>
      <c r="P118" s="35"/>
      <c r="Q118" s="35"/>
      <c r="R118" s="38">
        <f t="shared" si="21"/>
        <v>38</v>
      </c>
      <c r="S118" s="38" t="s">
        <v>46</v>
      </c>
    </row>
    <row r="119" spans="1:19" s="2" customFormat="1" ht="15.75">
      <c r="A119" s="6"/>
      <c r="B119" s="54">
        <f t="shared" si="28"/>
        <v>79</v>
      </c>
      <c r="C119" s="12"/>
      <c r="D119" s="13">
        <f t="shared" si="22"/>
        <v>0</v>
      </c>
      <c r="E119" s="12"/>
      <c r="F119" s="13">
        <f t="shared" si="23"/>
        <v>0</v>
      </c>
      <c r="G119" s="12"/>
      <c r="H119" s="13">
        <f t="shared" si="24"/>
        <v>0</v>
      </c>
      <c r="I119" s="12"/>
      <c r="J119" s="13">
        <f t="shared" si="25"/>
        <v>0</v>
      </c>
      <c r="K119" s="12"/>
      <c r="L119" s="13">
        <f t="shared" si="26"/>
        <v>0</v>
      </c>
      <c r="M119" s="30">
        <f t="shared" si="27"/>
        <v>0</v>
      </c>
      <c r="N119" s="35">
        <f t="shared" si="15"/>
        <v>63</v>
      </c>
      <c r="O119" s="35">
        <f t="shared" si="14"/>
        <v>15.75</v>
      </c>
      <c r="P119" s="35"/>
      <c r="Q119" s="35"/>
      <c r="R119" s="38">
        <f t="shared" si="21"/>
        <v>37</v>
      </c>
      <c r="S119" s="38" t="s">
        <v>46</v>
      </c>
    </row>
    <row r="120" spans="1:19" s="2" customFormat="1" ht="15.75">
      <c r="A120" s="6"/>
      <c r="B120" s="54">
        <f t="shared" si="28"/>
        <v>80</v>
      </c>
      <c r="C120" s="12"/>
      <c r="D120" s="13">
        <f t="shared" si="22"/>
        <v>0</v>
      </c>
      <c r="E120" s="12"/>
      <c r="F120" s="13">
        <f t="shared" si="23"/>
        <v>0</v>
      </c>
      <c r="G120" s="12"/>
      <c r="H120" s="13">
        <f t="shared" si="24"/>
        <v>0</v>
      </c>
      <c r="I120" s="12"/>
      <c r="J120" s="13">
        <f t="shared" si="25"/>
        <v>0</v>
      </c>
      <c r="K120" s="12"/>
      <c r="L120" s="13">
        <f t="shared" si="26"/>
        <v>0</v>
      </c>
      <c r="M120" s="30">
        <f t="shared" si="27"/>
        <v>0</v>
      </c>
      <c r="N120" s="35">
        <f t="shared" si="15"/>
        <v>64</v>
      </c>
      <c r="O120" s="35">
        <f t="shared" si="14"/>
        <v>16</v>
      </c>
      <c r="P120" s="35"/>
      <c r="Q120" s="35"/>
      <c r="R120" s="38">
        <f t="shared" si="21"/>
        <v>36</v>
      </c>
      <c r="S120" s="38" t="s">
        <v>46</v>
      </c>
    </row>
    <row r="121" spans="1:19" s="2" customFormat="1" ht="15.75">
      <c r="A121" s="6"/>
      <c r="B121" s="54">
        <f t="shared" si="28"/>
        <v>81</v>
      </c>
      <c r="C121" s="12"/>
      <c r="D121" s="13">
        <f t="shared" si="22"/>
        <v>0</v>
      </c>
      <c r="E121" s="12"/>
      <c r="F121" s="13">
        <f t="shared" si="23"/>
        <v>0</v>
      </c>
      <c r="G121" s="12"/>
      <c r="H121" s="13">
        <f t="shared" si="24"/>
        <v>0</v>
      </c>
      <c r="I121" s="12"/>
      <c r="J121" s="13">
        <f t="shared" si="25"/>
        <v>0</v>
      </c>
      <c r="K121" s="12"/>
      <c r="L121" s="13">
        <f t="shared" si="26"/>
        <v>0</v>
      </c>
      <c r="M121" s="30">
        <f t="shared" si="27"/>
        <v>0</v>
      </c>
      <c r="N121" s="35">
        <f t="shared" si="15"/>
        <v>65</v>
      </c>
      <c r="O121" s="35">
        <f t="shared" si="14"/>
        <v>16.25</v>
      </c>
      <c r="P121" s="35"/>
      <c r="Q121" s="35"/>
      <c r="R121" s="38">
        <f t="shared" si="21"/>
        <v>35</v>
      </c>
      <c r="S121" s="38" t="s">
        <v>46</v>
      </c>
    </row>
    <row r="122" spans="1:19" s="2" customFormat="1" ht="15.75">
      <c r="A122" s="6"/>
      <c r="B122" s="54">
        <f t="shared" si="28"/>
        <v>82</v>
      </c>
      <c r="C122" s="12"/>
      <c r="D122" s="13">
        <f t="shared" si="22"/>
        <v>0</v>
      </c>
      <c r="E122" s="12"/>
      <c r="F122" s="13">
        <f t="shared" si="23"/>
        <v>0</v>
      </c>
      <c r="G122" s="12"/>
      <c r="H122" s="13">
        <f t="shared" si="24"/>
        <v>0</v>
      </c>
      <c r="I122" s="12"/>
      <c r="J122" s="13">
        <f t="shared" si="25"/>
        <v>0</v>
      </c>
      <c r="K122" s="12"/>
      <c r="L122" s="13">
        <f t="shared" si="26"/>
        <v>0</v>
      </c>
      <c r="M122" s="30">
        <f t="shared" si="27"/>
        <v>0</v>
      </c>
      <c r="N122" s="35">
        <f t="shared" si="15"/>
        <v>66</v>
      </c>
      <c r="O122" s="35">
        <f t="shared" ref="O122:O156" si="29">SUM(N122/4)</f>
        <v>16.5</v>
      </c>
      <c r="P122" s="35"/>
      <c r="Q122" s="35"/>
      <c r="R122" s="38">
        <f t="shared" si="21"/>
        <v>34</v>
      </c>
      <c r="S122" s="38" t="s">
        <v>46</v>
      </c>
    </row>
    <row r="123" spans="1:19" s="2" customFormat="1" ht="15.75">
      <c r="A123" s="6"/>
      <c r="B123" s="54">
        <f t="shared" si="28"/>
        <v>83</v>
      </c>
      <c r="C123" s="12"/>
      <c r="D123" s="13">
        <f t="shared" si="22"/>
        <v>0</v>
      </c>
      <c r="E123" s="12"/>
      <c r="F123" s="13">
        <f t="shared" si="23"/>
        <v>0</v>
      </c>
      <c r="G123" s="12"/>
      <c r="H123" s="13">
        <f t="shared" si="24"/>
        <v>0</v>
      </c>
      <c r="I123" s="12"/>
      <c r="J123" s="13">
        <f t="shared" si="25"/>
        <v>0</v>
      </c>
      <c r="K123" s="12"/>
      <c r="L123" s="13">
        <f t="shared" si="26"/>
        <v>0</v>
      </c>
      <c r="M123" s="30">
        <f t="shared" si="27"/>
        <v>0</v>
      </c>
      <c r="N123" s="35">
        <f t="shared" ref="N123:N156" si="30">SUM(N122+1)</f>
        <v>67</v>
      </c>
      <c r="O123" s="35">
        <f t="shared" si="29"/>
        <v>16.75</v>
      </c>
      <c r="P123" s="35"/>
      <c r="Q123" s="35"/>
      <c r="R123" s="38">
        <f t="shared" si="21"/>
        <v>33</v>
      </c>
      <c r="S123" s="38" t="s">
        <v>46</v>
      </c>
    </row>
    <row r="124" spans="1:19" s="2" customFormat="1" ht="15.75">
      <c r="A124" s="6"/>
      <c r="B124" s="54">
        <f t="shared" si="28"/>
        <v>84</v>
      </c>
      <c r="C124" s="12"/>
      <c r="D124" s="13">
        <f t="shared" si="22"/>
        <v>0</v>
      </c>
      <c r="E124" s="12"/>
      <c r="F124" s="13">
        <f t="shared" si="23"/>
        <v>0</v>
      </c>
      <c r="G124" s="12"/>
      <c r="H124" s="13">
        <f t="shared" si="24"/>
        <v>0</v>
      </c>
      <c r="I124" s="12"/>
      <c r="J124" s="13">
        <f t="shared" si="25"/>
        <v>0</v>
      </c>
      <c r="K124" s="12"/>
      <c r="L124" s="13">
        <f t="shared" si="26"/>
        <v>0</v>
      </c>
      <c r="M124" s="30">
        <f t="shared" si="27"/>
        <v>0</v>
      </c>
      <c r="N124" s="35">
        <f t="shared" si="30"/>
        <v>68</v>
      </c>
      <c r="O124" s="35">
        <f t="shared" si="29"/>
        <v>17</v>
      </c>
      <c r="P124" s="35"/>
      <c r="Q124" s="35"/>
      <c r="R124" s="38">
        <f t="shared" si="21"/>
        <v>32</v>
      </c>
      <c r="S124" s="38" t="s">
        <v>46</v>
      </c>
    </row>
    <row r="125" spans="1:19" s="2" customFormat="1" ht="15.75">
      <c r="A125" s="6"/>
      <c r="B125" s="54">
        <f t="shared" si="28"/>
        <v>85</v>
      </c>
      <c r="C125" s="12"/>
      <c r="D125" s="13">
        <f t="shared" si="22"/>
        <v>0</v>
      </c>
      <c r="E125" s="12"/>
      <c r="F125" s="13">
        <f t="shared" si="23"/>
        <v>0</v>
      </c>
      <c r="G125" s="12"/>
      <c r="H125" s="13">
        <f t="shared" si="24"/>
        <v>0</v>
      </c>
      <c r="I125" s="12"/>
      <c r="J125" s="13">
        <f t="shared" si="25"/>
        <v>0</v>
      </c>
      <c r="K125" s="12"/>
      <c r="L125" s="13">
        <f t="shared" si="26"/>
        <v>0</v>
      </c>
      <c r="M125" s="30">
        <f t="shared" si="27"/>
        <v>0</v>
      </c>
      <c r="N125" s="35">
        <f t="shared" si="30"/>
        <v>69</v>
      </c>
      <c r="O125" s="35">
        <f t="shared" si="29"/>
        <v>17.25</v>
      </c>
      <c r="P125" s="35"/>
      <c r="Q125" s="35"/>
      <c r="R125" s="38">
        <f t="shared" si="21"/>
        <v>31</v>
      </c>
      <c r="S125" s="38" t="s">
        <v>46</v>
      </c>
    </row>
    <row r="126" spans="1:19" s="2" customFormat="1" ht="15.75">
      <c r="A126" s="6"/>
      <c r="B126" s="54">
        <f t="shared" si="28"/>
        <v>86</v>
      </c>
      <c r="C126" s="12"/>
      <c r="D126" s="13">
        <f t="shared" si="22"/>
        <v>0</v>
      </c>
      <c r="E126" s="12"/>
      <c r="F126" s="13">
        <f t="shared" si="23"/>
        <v>0</v>
      </c>
      <c r="G126" s="12"/>
      <c r="H126" s="13">
        <f t="shared" si="24"/>
        <v>0</v>
      </c>
      <c r="I126" s="12"/>
      <c r="J126" s="13">
        <f t="shared" si="25"/>
        <v>0</v>
      </c>
      <c r="K126" s="12"/>
      <c r="L126" s="13">
        <f t="shared" si="26"/>
        <v>0</v>
      </c>
      <c r="M126" s="30">
        <f t="shared" si="27"/>
        <v>0</v>
      </c>
      <c r="N126" s="35">
        <f t="shared" si="30"/>
        <v>70</v>
      </c>
      <c r="O126" s="35">
        <f t="shared" si="29"/>
        <v>17.5</v>
      </c>
      <c r="P126" s="35"/>
      <c r="Q126" s="35"/>
      <c r="R126" s="38">
        <f t="shared" si="21"/>
        <v>30</v>
      </c>
      <c r="S126" s="38" t="s">
        <v>46</v>
      </c>
    </row>
    <row r="127" spans="1:19" s="2" customFormat="1" ht="15.75">
      <c r="A127" s="6"/>
      <c r="B127" s="54">
        <f t="shared" si="28"/>
        <v>87</v>
      </c>
      <c r="C127" s="12"/>
      <c r="D127" s="13">
        <f t="shared" si="22"/>
        <v>0</v>
      </c>
      <c r="E127" s="12"/>
      <c r="F127" s="13">
        <f t="shared" si="23"/>
        <v>0</v>
      </c>
      <c r="G127" s="12"/>
      <c r="H127" s="13">
        <f t="shared" si="24"/>
        <v>0</v>
      </c>
      <c r="I127" s="12"/>
      <c r="J127" s="13">
        <f t="shared" si="25"/>
        <v>0</v>
      </c>
      <c r="K127" s="12"/>
      <c r="L127" s="13">
        <f t="shared" si="26"/>
        <v>0</v>
      </c>
      <c r="M127" s="30">
        <f t="shared" si="27"/>
        <v>0</v>
      </c>
      <c r="N127" s="35">
        <f t="shared" si="30"/>
        <v>71</v>
      </c>
      <c r="O127" s="35">
        <f t="shared" si="29"/>
        <v>17.75</v>
      </c>
      <c r="P127" s="35"/>
      <c r="Q127" s="35"/>
      <c r="R127" s="38">
        <f t="shared" si="21"/>
        <v>29</v>
      </c>
      <c r="S127" s="38" t="s">
        <v>46</v>
      </c>
    </row>
    <row r="128" spans="1:19" s="2" customFormat="1" ht="15.75">
      <c r="A128" s="6"/>
      <c r="B128" s="54">
        <f t="shared" si="28"/>
        <v>88</v>
      </c>
      <c r="C128" s="12"/>
      <c r="D128" s="13">
        <f t="shared" si="22"/>
        <v>0</v>
      </c>
      <c r="E128" s="12"/>
      <c r="F128" s="13">
        <f t="shared" si="23"/>
        <v>0</v>
      </c>
      <c r="G128" s="12"/>
      <c r="H128" s="13">
        <f t="shared" si="24"/>
        <v>0</v>
      </c>
      <c r="I128" s="12"/>
      <c r="J128" s="13">
        <f t="shared" si="25"/>
        <v>0</v>
      </c>
      <c r="K128" s="12"/>
      <c r="L128" s="13">
        <f t="shared" si="26"/>
        <v>0</v>
      </c>
      <c r="M128" s="30">
        <f t="shared" si="27"/>
        <v>0</v>
      </c>
      <c r="N128" s="35">
        <f t="shared" si="30"/>
        <v>72</v>
      </c>
      <c r="O128" s="35">
        <f t="shared" si="29"/>
        <v>18</v>
      </c>
      <c r="P128" s="35"/>
      <c r="Q128" s="35"/>
      <c r="R128" s="38">
        <f t="shared" si="21"/>
        <v>28</v>
      </c>
      <c r="S128" s="38" t="s">
        <v>46</v>
      </c>
    </row>
    <row r="129" spans="1:19" s="2" customFormat="1" ht="15.75">
      <c r="A129" s="6"/>
      <c r="B129" s="54">
        <f t="shared" si="28"/>
        <v>89</v>
      </c>
      <c r="C129" s="12"/>
      <c r="D129" s="13">
        <f t="shared" si="22"/>
        <v>0</v>
      </c>
      <c r="E129" s="12"/>
      <c r="F129" s="13">
        <f t="shared" si="23"/>
        <v>0</v>
      </c>
      <c r="G129" s="12"/>
      <c r="H129" s="13">
        <f t="shared" si="24"/>
        <v>0</v>
      </c>
      <c r="I129" s="12"/>
      <c r="J129" s="13">
        <f t="shared" si="25"/>
        <v>0</v>
      </c>
      <c r="K129" s="12"/>
      <c r="L129" s="13">
        <f t="shared" si="26"/>
        <v>0</v>
      </c>
      <c r="M129" s="30">
        <f t="shared" si="27"/>
        <v>0</v>
      </c>
      <c r="N129" s="35">
        <f t="shared" si="30"/>
        <v>73</v>
      </c>
      <c r="O129" s="35">
        <f t="shared" si="29"/>
        <v>18.25</v>
      </c>
      <c r="P129" s="35"/>
      <c r="Q129" s="35"/>
      <c r="R129" s="38">
        <f t="shared" si="21"/>
        <v>27</v>
      </c>
      <c r="S129" s="38" t="s">
        <v>46</v>
      </c>
    </row>
    <row r="130" spans="1:19" s="2" customFormat="1" ht="15.75">
      <c r="A130" s="6"/>
      <c r="B130" s="54">
        <f t="shared" si="28"/>
        <v>90</v>
      </c>
      <c r="C130" s="12"/>
      <c r="D130" s="13">
        <f t="shared" si="22"/>
        <v>0</v>
      </c>
      <c r="E130" s="12"/>
      <c r="F130" s="13">
        <f t="shared" si="23"/>
        <v>0</v>
      </c>
      <c r="G130" s="12"/>
      <c r="H130" s="13">
        <f t="shared" si="24"/>
        <v>0</v>
      </c>
      <c r="I130" s="12"/>
      <c r="J130" s="13">
        <f t="shared" si="25"/>
        <v>0</v>
      </c>
      <c r="K130" s="12"/>
      <c r="L130" s="13">
        <f t="shared" si="26"/>
        <v>0</v>
      </c>
      <c r="M130" s="30">
        <f t="shared" si="27"/>
        <v>0</v>
      </c>
      <c r="N130" s="35">
        <f t="shared" si="30"/>
        <v>74</v>
      </c>
      <c r="O130" s="35">
        <f t="shared" si="29"/>
        <v>18.5</v>
      </c>
      <c r="P130" s="35"/>
      <c r="Q130" s="35"/>
      <c r="R130" s="38">
        <f t="shared" si="21"/>
        <v>26</v>
      </c>
      <c r="S130" s="38" t="s">
        <v>46</v>
      </c>
    </row>
    <row r="131" spans="1:19" s="2" customFormat="1" ht="15.75">
      <c r="A131" s="6"/>
      <c r="B131" s="54">
        <f t="shared" si="28"/>
        <v>91</v>
      </c>
      <c r="C131" s="12"/>
      <c r="D131" s="13">
        <f t="shared" si="22"/>
        <v>0</v>
      </c>
      <c r="E131" s="12"/>
      <c r="F131" s="13">
        <f t="shared" si="23"/>
        <v>0</v>
      </c>
      <c r="G131" s="12"/>
      <c r="H131" s="13">
        <f t="shared" si="24"/>
        <v>0</v>
      </c>
      <c r="I131" s="12"/>
      <c r="J131" s="13">
        <f t="shared" si="25"/>
        <v>0</v>
      </c>
      <c r="K131" s="12"/>
      <c r="L131" s="13">
        <f t="shared" si="26"/>
        <v>0</v>
      </c>
      <c r="M131" s="30">
        <f t="shared" si="27"/>
        <v>0</v>
      </c>
      <c r="N131" s="35">
        <f t="shared" si="30"/>
        <v>75</v>
      </c>
      <c r="O131" s="35">
        <f t="shared" si="29"/>
        <v>18.75</v>
      </c>
      <c r="P131" s="35"/>
      <c r="Q131" s="35"/>
      <c r="R131" s="38">
        <f t="shared" si="21"/>
        <v>25</v>
      </c>
      <c r="S131" s="38" t="s">
        <v>46</v>
      </c>
    </row>
    <row r="132" spans="1:19" s="2" customFormat="1" ht="15.75">
      <c r="A132" s="6"/>
      <c r="B132" s="54">
        <f t="shared" si="28"/>
        <v>92</v>
      </c>
      <c r="C132" s="12"/>
      <c r="D132" s="13">
        <f t="shared" si="22"/>
        <v>0</v>
      </c>
      <c r="E132" s="12"/>
      <c r="F132" s="13">
        <f t="shared" si="23"/>
        <v>0</v>
      </c>
      <c r="G132" s="12"/>
      <c r="H132" s="13">
        <f t="shared" si="24"/>
        <v>0</v>
      </c>
      <c r="I132" s="12"/>
      <c r="J132" s="13">
        <f t="shared" si="25"/>
        <v>0</v>
      </c>
      <c r="K132" s="12"/>
      <c r="L132" s="13">
        <f t="shared" si="26"/>
        <v>0</v>
      </c>
      <c r="M132" s="30">
        <f t="shared" si="27"/>
        <v>0</v>
      </c>
      <c r="N132" s="35">
        <f t="shared" si="30"/>
        <v>76</v>
      </c>
      <c r="O132" s="35">
        <f t="shared" si="29"/>
        <v>19</v>
      </c>
      <c r="P132" s="35"/>
      <c r="Q132" s="35"/>
      <c r="R132" s="38">
        <f t="shared" si="21"/>
        <v>24</v>
      </c>
      <c r="S132" s="38" t="s">
        <v>46</v>
      </c>
    </row>
    <row r="133" spans="1:19" s="2" customFormat="1" ht="15.75">
      <c r="A133" s="6"/>
      <c r="B133" s="54">
        <f t="shared" si="28"/>
        <v>93</v>
      </c>
      <c r="C133" s="12"/>
      <c r="D133" s="13">
        <f t="shared" si="22"/>
        <v>0</v>
      </c>
      <c r="E133" s="12"/>
      <c r="F133" s="13">
        <f t="shared" si="23"/>
        <v>0</v>
      </c>
      <c r="G133" s="12"/>
      <c r="H133" s="13">
        <f t="shared" si="24"/>
        <v>0</v>
      </c>
      <c r="I133" s="12"/>
      <c r="J133" s="13">
        <f t="shared" si="25"/>
        <v>0</v>
      </c>
      <c r="K133" s="12"/>
      <c r="L133" s="13">
        <f t="shared" si="26"/>
        <v>0</v>
      </c>
      <c r="M133" s="30">
        <f t="shared" si="27"/>
        <v>0</v>
      </c>
      <c r="N133" s="35">
        <f t="shared" si="30"/>
        <v>77</v>
      </c>
      <c r="O133" s="35">
        <f t="shared" si="29"/>
        <v>19.25</v>
      </c>
      <c r="P133" s="35"/>
      <c r="Q133" s="35"/>
      <c r="R133" s="38">
        <f t="shared" si="21"/>
        <v>23</v>
      </c>
      <c r="S133" s="38" t="s">
        <v>46</v>
      </c>
    </row>
    <row r="134" spans="1:19" s="2" customFormat="1" ht="15.75">
      <c r="A134" s="6"/>
      <c r="B134" s="54">
        <f t="shared" si="28"/>
        <v>94</v>
      </c>
      <c r="C134" s="12"/>
      <c r="D134" s="13">
        <f t="shared" si="22"/>
        <v>0</v>
      </c>
      <c r="E134" s="12"/>
      <c r="F134" s="13">
        <f t="shared" si="23"/>
        <v>0</v>
      </c>
      <c r="G134" s="12"/>
      <c r="H134" s="13">
        <f t="shared" si="24"/>
        <v>0</v>
      </c>
      <c r="I134" s="12"/>
      <c r="J134" s="13">
        <f t="shared" si="25"/>
        <v>0</v>
      </c>
      <c r="K134" s="12"/>
      <c r="L134" s="13">
        <f t="shared" si="26"/>
        <v>0</v>
      </c>
      <c r="M134" s="30">
        <f t="shared" si="27"/>
        <v>0</v>
      </c>
      <c r="N134" s="35">
        <f t="shared" si="30"/>
        <v>78</v>
      </c>
      <c r="O134" s="35">
        <f t="shared" si="29"/>
        <v>19.5</v>
      </c>
      <c r="P134" s="35"/>
      <c r="Q134" s="35"/>
      <c r="R134" s="38">
        <f t="shared" si="21"/>
        <v>22</v>
      </c>
      <c r="S134" s="38" t="s">
        <v>46</v>
      </c>
    </row>
    <row r="135" spans="1:19" s="2" customFormat="1" ht="15.75">
      <c r="A135" s="6"/>
      <c r="B135" s="54">
        <f t="shared" si="28"/>
        <v>95</v>
      </c>
      <c r="C135" s="12"/>
      <c r="D135" s="13">
        <f t="shared" si="22"/>
        <v>0</v>
      </c>
      <c r="E135" s="12"/>
      <c r="F135" s="13">
        <f t="shared" si="23"/>
        <v>0</v>
      </c>
      <c r="G135" s="12"/>
      <c r="H135" s="13">
        <f t="shared" si="24"/>
        <v>0</v>
      </c>
      <c r="I135" s="12"/>
      <c r="J135" s="13">
        <f t="shared" si="25"/>
        <v>0</v>
      </c>
      <c r="K135" s="12"/>
      <c r="L135" s="13">
        <f t="shared" si="26"/>
        <v>0</v>
      </c>
      <c r="M135" s="30">
        <f t="shared" si="27"/>
        <v>0</v>
      </c>
      <c r="N135" s="35">
        <f t="shared" si="30"/>
        <v>79</v>
      </c>
      <c r="O135" s="35">
        <f t="shared" si="29"/>
        <v>19.75</v>
      </c>
      <c r="P135" s="35"/>
      <c r="Q135" s="35"/>
      <c r="R135" s="38">
        <f t="shared" si="21"/>
        <v>21</v>
      </c>
      <c r="S135" s="38" t="s">
        <v>46</v>
      </c>
    </row>
    <row r="136" spans="1:19" s="2" customFormat="1" ht="15.75">
      <c r="A136" s="6"/>
      <c r="B136" s="54">
        <f t="shared" si="28"/>
        <v>96</v>
      </c>
      <c r="C136" s="12"/>
      <c r="D136" s="13">
        <f t="shared" si="22"/>
        <v>0</v>
      </c>
      <c r="E136" s="12"/>
      <c r="F136" s="13">
        <f t="shared" si="23"/>
        <v>0</v>
      </c>
      <c r="G136" s="12"/>
      <c r="H136" s="13">
        <f t="shared" si="24"/>
        <v>0</v>
      </c>
      <c r="I136" s="12"/>
      <c r="J136" s="13">
        <f t="shared" si="25"/>
        <v>0</v>
      </c>
      <c r="K136" s="12"/>
      <c r="L136" s="13">
        <f t="shared" si="26"/>
        <v>0</v>
      </c>
      <c r="M136" s="30">
        <f t="shared" si="27"/>
        <v>0</v>
      </c>
      <c r="N136" s="35">
        <f t="shared" si="30"/>
        <v>80</v>
      </c>
      <c r="O136" s="35">
        <f t="shared" si="29"/>
        <v>20</v>
      </c>
      <c r="P136" s="35"/>
      <c r="Q136" s="35"/>
      <c r="R136" s="38">
        <f t="shared" si="21"/>
        <v>20</v>
      </c>
      <c r="S136" s="38" t="s">
        <v>46</v>
      </c>
    </row>
    <row r="137" spans="1:19" s="2" customFormat="1" ht="15.75">
      <c r="A137" s="6"/>
      <c r="B137" s="54">
        <f t="shared" si="28"/>
        <v>97</v>
      </c>
      <c r="C137" s="12"/>
      <c r="D137" s="13">
        <f t="shared" ref="D137:D168" si="31">IFERROR(INDEX(O:O, MATCH(C137,N:N,0)),"0")</f>
        <v>0</v>
      </c>
      <c r="E137" s="12"/>
      <c r="F137" s="13">
        <f t="shared" ref="F137:F168" si="32">IFERROR(INDEX(O:O, MATCH(E137,N:N,0)),"0")</f>
        <v>0</v>
      </c>
      <c r="G137" s="12"/>
      <c r="H137" s="13">
        <f t="shared" ref="H137:H168" si="33">IFERROR(INDEX(O:O, MATCH(G137,N:N,0)),"0")</f>
        <v>0</v>
      </c>
      <c r="I137" s="12"/>
      <c r="J137" s="13">
        <f t="shared" ref="J137:J168" si="34">IFERROR(INDEX(O:O, MATCH(I137,N:N,0)),"0")</f>
        <v>0</v>
      </c>
      <c r="K137" s="12"/>
      <c r="L137" s="13">
        <f t="shared" ref="L137:L168" si="35">IFERROR(INDEX(O:O, MATCH(K137,N:N,0)),"0")</f>
        <v>0</v>
      </c>
      <c r="M137" s="30">
        <f t="shared" si="27"/>
        <v>0</v>
      </c>
      <c r="N137" s="35">
        <f t="shared" si="30"/>
        <v>81</v>
      </c>
      <c r="O137" s="35">
        <f t="shared" si="29"/>
        <v>20.25</v>
      </c>
      <c r="P137" s="35"/>
      <c r="Q137" s="35"/>
      <c r="R137" s="38">
        <f t="shared" si="21"/>
        <v>19</v>
      </c>
      <c r="S137" s="38" t="s">
        <v>46</v>
      </c>
    </row>
    <row r="138" spans="1:19" s="2" customFormat="1" ht="15.75">
      <c r="A138" s="6"/>
      <c r="B138" s="54">
        <f t="shared" si="28"/>
        <v>98</v>
      </c>
      <c r="C138" s="12"/>
      <c r="D138" s="13">
        <f t="shared" si="31"/>
        <v>0</v>
      </c>
      <c r="E138" s="12"/>
      <c r="F138" s="13">
        <f t="shared" si="32"/>
        <v>0</v>
      </c>
      <c r="G138" s="12"/>
      <c r="H138" s="13">
        <f t="shared" si="33"/>
        <v>0</v>
      </c>
      <c r="I138" s="12"/>
      <c r="J138" s="13">
        <f t="shared" si="34"/>
        <v>0</v>
      </c>
      <c r="K138" s="12"/>
      <c r="L138" s="13">
        <f t="shared" si="35"/>
        <v>0</v>
      </c>
      <c r="M138" s="30">
        <f t="shared" si="27"/>
        <v>0</v>
      </c>
      <c r="N138" s="35">
        <f t="shared" si="30"/>
        <v>82</v>
      </c>
      <c r="O138" s="35">
        <f t="shared" si="29"/>
        <v>20.5</v>
      </c>
      <c r="P138" s="35"/>
      <c r="Q138" s="35"/>
      <c r="R138" s="38">
        <f t="shared" si="21"/>
        <v>18</v>
      </c>
      <c r="S138" s="38" t="s">
        <v>46</v>
      </c>
    </row>
    <row r="139" spans="1:19" s="2" customFormat="1" ht="15.75">
      <c r="A139" s="6"/>
      <c r="B139" s="54">
        <f t="shared" si="28"/>
        <v>99</v>
      </c>
      <c r="C139" s="12"/>
      <c r="D139" s="13">
        <f t="shared" si="31"/>
        <v>0</v>
      </c>
      <c r="E139" s="12"/>
      <c r="F139" s="13">
        <f t="shared" si="32"/>
        <v>0</v>
      </c>
      <c r="G139" s="12"/>
      <c r="H139" s="13">
        <f t="shared" si="33"/>
        <v>0</v>
      </c>
      <c r="I139" s="12"/>
      <c r="J139" s="13">
        <f t="shared" si="34"/>
        <v>0</v>
      </c>
      <c r="K139" s="12"/>
      <c r="L139" s="13">
        <f t="shared" si="35"/>
        <v>0</v>
      </c>
      <c r="M139" s="30">
        <f t="shared" si="27"/>
        <v>0</v>
      </c>
      <c r="N139" s="35">
        <f t="shared" si="30"/>
        <v>83</v>
      </c>
      <c r="O139" s="35">
        <f t="shared" si="29"/>
        <v>20.75</v>
      </c>
      <c r="P139" s="35"/>
      <c r="Q139" s="35"/>
      <c r="R139" s="38">
        <f t="shared" si="21"/>
        <v>17</v>
      </c>
      <c r="S139" s="38" t="s">
        <v>46</v>
      </c>
    </row>
    <row r="140" spans="1:19" s="2" customFormat="1" ht="15.75">
      <c r="A140" s="6"/>
      <c r="B140" s="54">
        <f t="shared" si="28"/>
        <v>100</v>
      </c>
      <c r="C140" s="12"/>
      <c r="D140" s="13">
        <f t="shared" si="31"/>
        <v>0</v>
      </c>
      <c r="E140" s="12"/>
      <c r="F140" s="13">
        <f t="shared" si="32"/>
        <v>0</v>
      </c>
      <c r="G140" s="12"/>
      <c r="H140" s="13">
        <f t="shared" si="33"/>
        <v>0</v>
      </c>
      <c r="I140" s="12"/>
      <c r="J140" s="13">
        <f t="shared" si="34"/>
        <v>0</v>
      </c>
      <c r="K140" s="12"/>
      <c r="L140" s="13">
        <f t="shared" si="35"/>
        <v>0</v>
      </c>
      <c r="M140" s="30">
        <f t="shared" si="27"/>
        <v>0</v>
      </c>
      <c r="N140" s="35">
        <f t="shared" si="30"/>
        <v>84</v>
      </c>
      <c r="O140" s="35">
        <f t="shared" si="29"/>
        <v>21</v>
      </c>
      <c r="P140" s="35"/>
      <c r="Q140" s="35"/>
      <c r="R140" s="38">
        <f t="shared" si="21"/>
        <v>16</v>
      </c>
      <c r="S140" s="38" t="s">
        <v>46</v>
      </c>
    </row>
    <row r="141" spans="1:19" s="2" customFormat="1" ht="15.75">
      <c r="A141" s="6"/>
      <c r="B141" s="54">
        <f t="shared" si="28"/>
        <v>101</v>
      </c>
      <c r="C141" s="12"/>
      <c r="D141" s="13">
        <f t="shared" si="31"/>
        <v>0</v>
      </c>
      <c r="E141" s="12"/>
      <c r="F141" s="13">
        <f t="shared" si="32"/>
        <v>0</v>
      </c>
      <c r="G141" s="12"/>
      <c r="H141" s="13">
        <f t="shared" si="33"/>
        <v>0</v>
      </c>
      <c r="I141" s="12"/>
      <c r="J141" s="13">
        <f t="shared" si="34"/>
        <v>0</v>
      </c>
      <c r="K141" s="12"/>
      <c r="L141" s="13">
        <f t="shared" si="35"/>
        <v>0</v>
      </c>
      <c r="M141" s="30">
        <f t="shared" si="27"/>
        <v>0</v>
      </c>
      <c r="N141" s="35">
        <f t="shared" si="30"/>
        <v>85</v>
      </c>
      <c r="O141" s="35">
        <f t="shared" si="29"/>
        <v>21.25</v>
      </c>
      <c r="P141" s="35"/>
      <c r="Q141" s="35"/>
      <c r="R141" s="38">
        <f t="shared" si="21"/>
        <v>15</v>
      </c>
      <c r="S141" s="38" t="s">
        <v>46</v>
      </c>
    </row>
    <row r="142" spans="1:19" s="2" customFormat="1" ht="15.75">
      <c r="A142" s="6"/>
      <c r="B142" s="54">
        <f t="shared" si="28"/>
        <v>102</v>
      </c>
      <c r="C142" s="12"/>
      <c r="D142" s="13">
        <f t="shared" si="31"/>
        <v>0</v>
      </c>
      <c r="E142" s="12"/>
      <c r="F142" s="13">
        <f t="shared" si="32"/>
        <v>0</v>
      </c>
      <c r="G142" s="12"/>
      <c r="H142" s="13">
        <f t="shared" si="33"/>
        <v>0</v>
      </c>
      <c r="I142" s="12"/>
      <c r="J142" s="13">
        <f t="shared" si="34"/>
        <v>0</v>
      </c>
      <c r="K142" s="12"/>
      <c r="L142" s="13">
        <f t="shared" si="35"/>
        <v>0</v>
      </c>
      <c r="M142" s="30">
        <f t="shared" si="27"/>
        <v>0</v>
      </c>
      <c r="N142" s="35">
        <f t="shared" si="30"/>
        <v>86</v>
      </c>
      <c r="O142" s="35">
        <f t="shared" si="29"/>
        <v>21.5</v>
      </c>
      <c r="P142" s="35"/>
      <c r="Q142" s="35"/>
      <c r="R142" s="38">
        <f t="shared" si="21"/>
        <v>14</v>
      </c>
      <c r="S142" s="38" t="s">
        <v>46</v>
      </c>
    </row>
    <row r="143" spans="1:19" s="2" customFormat="1" ht="15.75">
      <c r="A143" s="6"/>
      <c r="B143" s="54">
        <f t="shared" si="28"/>
        <v>103</v>
      </c>
      <c r="C143" s="12"/>
      <c r="D143" s="13">
        <f t="shared" si="31"/>
        <v>0</v>
      </c>
      <c r="E143" s="12"/>
      <c r="F143" s="13">
        <f t="shared" si="32"/>
        <v>0</v>
      </c>
      <c r="G143" s="12"/>
      <c r="H143" s="13">
        <f t="shared" si="33"/>
        <v>0</v>
      </c>
      <c r="I143" s="12"/>
      <c r="J143" s="13">
        <f t="shared" si="34"/>
        <v>0</v>
      </c>
      <c r="K143" s="12"/>
      <c r="L143" s="13">
        <f t="shared" si="35"/>
        <v>0</v>
      </c>
      <c r="M143" s="30">
        <f t="shared" si="27"/>
        <v>0</v>
      </c>
      <c r="N143" s="35">
        <f t="shared" si="30"/>
        <v>87</v>
      </c>
      <c r="O143" s="35">
        <f t="shared" si="29"/>
        <v>21.75</v>
      </c>
      <c r="P143" s="35"/>
      <c r="Q143" s="35"/>
      <c r="R143" s="38">
        <f t="shared" ref="R143:R206" si="36">SUM(R142-1)</f>
        <v>13</v>
      </c>
      <c r="S143" s="38" t="s">
        <v>46</v>
      </c>
    </row>
    <row r="144" spans="1:19" s="2" customFormat="1" ht="15.75">
      <c r="A144" s="6"/>
      <c r="B144" s="54">
        <f t="shared" si="28"/>
        <v>104</v>
      </c>
      <c r="C144" s="12"/>
      <c r="D144" s="13">
        <f t="shared" si="31"/>
        <v>0</v>
      </c>
      <c r="E144" s="12"/>
      <c r="F144" s="13">
        <f t="shared" si="32"/>
        <v>0</v>
      </c>
      <c r="G144" s="12"/>
      <c r="H144" s="13">
        <f t="shared" si="33"/>
        <v>0</v>
      </c>
      <c r="I144" s="12"/>
      <c r="J144" s="13">
        <f t="shared" si="34"/>
        <v>0</v>
      </c>
      <c r="K144" s="12"/>
      <c r="L144" s="13">
        <f t="shared" si="35"/>
        <v>0</v>
      </c>
      <c r="M144" s="30">
        <f t="shared" si="27"/>
        <v>0</v>
      </c>
      <c r="N144" s="35">
        <f t="shared" si="30"/>
        <v>88</v>
      </c>
      <c r="O144" s="35">
        <f t="shared" si="29"/>
        <v>22</v>
      </c>
      <c r="P144" s="35"/>
      <c r="Q144" s="35"/>
      <c r="R144" s="38">
        <f t="shared" si="36"/>
        <v>12</v>
      </c>
      <c r="S144" s="38" t="s">
        <v>46</v>
      </c>
    </row>
    <row r="145" spans="1:19" s="2" customFormat="1" ht="15.75">
      <c r="A145" s="6"/>
      <c r="B145" s="54">
        <f t="shared" si="28"/>
        <v>105</v>
      </c>
      <c r="C145" s="12"/>
      <c r="D145" s="13">
        <f t="shared" si="31"/>
        <v>0</v>
      </c>
      <c r="E145" s="12"/>
      <c r="F145" s="13">
        <f t="shared" si="32"/>
        <v>0</v>
      </c>
      <c r="G145" s="12"/>
      <c r="H145" s="13">
        <f t="shared" si="33"/>
        <v>0</v>
      </c>
      <c r="I145" s="12"/>
      <c r="J145" s="13">
        <f t="shared" si="34"/>
        <v>0</v>
      </c>
      <c r="K145" s="12"/>
      <c r="L145" s="13">
        <f t="shared" si="35"/>
        <v>0</v>
      </c>
      <c r="M145" s="30">
        <f t="shared" si="27"/>
        <v>0</v>
      </c>
      <c r="N145" s="35">
        <f t="shared" si="30"/>
        <v>89</v>
      </c>
      <c r="O145" s="35">
        <f t="shared" si="29"/>
        <v>22.25</v>
      </c>
      <c r="P145" s="35"/>
      <c r="Q145" s="35"/>
      <c r="R145" s="38">
        <f t="shared" si="36"/>
        <v>11</v>
      </c>
      <c r="S145" s="38" t="s">
        <v>46</v>
      </c>
    </row>
    <row r="146" spans="1:19" s="2" customFormat="1" ht="15.75">
      <c r="A146" s="6"/>
      <c r="B146" s="54">
        <f t="shared" si="28"/>
        <v>106</v>
      </c>
      <c r="C146" s="12"/>
      <c r="D146" s="13">
        <f t="shared" si="31"/>
        <v>0</v>
      </c>
      <c r="E146" s="12"/>
      <c r="F146" s="13">
        <f t="shared" si="32"/>
        <v>0</v>
      </c>
      <c r="G146" s="12"/>
      <c r="H146" s="13">
        <f t="shared" si="33"/>
        <v>0</v>
      </c>
      <c r="I146" s="12"/>
      <c r="J146" s="13">
        <f t="shared" si="34"/>
        <v>0</v>
      </c>
      <c r="K146" s="12"/>
      <c r="L146" s="13">
        <f t="shared" si="35"/>
        <v>0</v>
      </c>
      <c r="M146" s="30">
        <f t="shared" si="27"/>
        <v>0</v>
      </c>
      <c r="N146" s="35">
        <f t="shared" si="30"/>
        <v>90</v>
      </c>
      <c r="O146" s="35">
        <f t="shared" si="29"/>
        <v>22.5</v>
      </c>
      <c r="P146" s="35"/>
      <c r="Q146" s="35"/>
      <c r="R146" s="38">
        <f t="shared" si="36"/>
        <v>10</v>
      </c>
      <c r="S146" s="38" t="s">
        <v>46</v>
      </c>
    </row>
    <row r="147" spans="1:19" s="2" customFormat="1" ht="15.75">
      <c r="A147" s="6"/>
      <c r="B147" s="54">
        <f t="shared" si="28"/>
        <v>107</v>
      </c>
      <c r="C147" s="12"/>
      <c r="D147" s="13">
        <f t="shared" si="31"/>
        <v>0</v>
      </c>
      <c r="E147" s="12"/>
      <c r="F147" s="13">
        <f t="shared" si="32"/>
        <v>0</v>
      </c>
      <c r="G147" s="12"/>
      <c r="H147" s="13">
        <f t="shared" si="33"/>
        <v>0</v>
      </c>
      <c r="I147" s="12"/>
      <c r="J147" s="13">
        <f t="shared" si="34"/>
        <v>0</v>
      </c>
      <c r="K147" s="12"/>
      <c r="L147" s="13">
        <f t="shared" si="35"/>
        <v>0</v>
      </c>
      <c r="M147" s="30">
        <f t="shared" si="27"/>
        <v>0</v>
      </c>
      <c r="N147" s="35">
        <f t="shared" si="30"/>
        <v>91</v>
      </c>
      <c r="O147" s="35">
        <f t="shared" si="29"/>
        <v>22.75</v>
      </c>
      <c r="P147" s="35"/>
      <c r="Q147" s="35"/>
      <c r="R147" s="38">
        <f t="shared" si="36"/>
        <v>9</v>
      </c>
      <c r="S147" s="38" t="s">
        <v>46</v>
      </c>
    </row>
    <row r="148" spans="1:19" s="2" customFormat="1" ht="15.75">
      <c r="A148" s="6"/>
      <c r="B148" s="54">
        <f t="shared" si="28"/>
        <v>108</v>
      </c>
      <c r="C148" s="12"/>
      <c r="D148" s="13">
        <f t="shared" si="31"/>
        <v>0</v>
      </c>
      <c r="E148" s="12"/>
      <c r="F148" s="13">
        <f t="shared" si="32"/>
        <v>0</v>
      </c>
      <c r="G148" s="12"/>
      <c r="H148" s="13">
        <f t="shared" si="33"/>
        <v>0</v>
      </c>
      <c r="I148" s="12"/>
      <c r="J148" s="13">
        <f t="shared" si="34"/>
        <v>0</v>
      </c>
      <c r="K148" s="12"/>
      <c r="L148" s="13">
        <f t="shared" si="35"/>
        <v>0</v>
      </c>
      <c r="M148" s="30">
        <f t="shared" si="27"/>
        <v>0</v>
      </c>
      <c r="N148" s="35">
        <f t="shared" si="30"/>
        <v>92</v>
      </c>
      <c r="O148" s="35">
        <f t="shared" si="29"/>
        <v>23</v>
      </c>
      <c r="P148" s="35"/>
      <c r="Q148" s="35"/>
      <c r="R148" s="38">
        <f t="shared" si="36"/>
        <v>8</v>
      </c>
      <c r="S148" s="38" t="s">
        <v>46</v>
      </c>
    </row>
    <row r="149" spans="1:19" s="2" customFormat="1" ht="15.75">
      <c r="A149" s="6"/>
      <c r="B149" s="54">
        <f t="shared" si="28"/>
        <v>109</v>
      </c>
      <c r="C149" s="12"/>
      <c r="D149" s="13">
        <f t="shared" si="31"/>
        <v>0</v>
      </c>
      <c r="E149" s="12"/>
      <c r="F149" s="13">
        <f t="shared" si="32"/>
        <v>0</v>
      </c>
      <c r="G149" s="12"/>
      <c r="H149" s="13">
        <f t="shared" si="33"/>
        <v>0</v>
      </c>
      <c r="I149" s="12"/>
      <c r="J149" s="13">
        <f t="shared" si="34"/>
        <v>0</v>
      </c>
      <c r="K149" s="12"/>
      <c r="L149" s="13">
        <f t="shared" si="35"/>
        <v>0</v>
      </c>
      <c r="M149" s="30">
        <f t="shared" si="27"/>
        <v>0</v>
      </c>
      <c r="N149" s="35">
        <f t="shared" si="30"/>
        <v>93</v>
      </c>
      <c r="O149" s="35">
        <f t="shared" si="29"/>
        <v>23.25</v>
      </c>
      <c r="P149" s="35"/>
      <c r="Q149" s="35"/>
      <c r="R149" s="38">
        <f t="shared" si="36"/>
        <v>7</v>
      </c>
      <c r="S149" s="38" t="s">
        <v>46</v>
      </c>
    </row>
    <row r="150" spans="1:19" s="2" customFormat="1" ht="15.75">
      <c r="A150" s="6"/>
      <c r="B150" s="54">
        <f t="shared" si="28"/>
        <v>110</v>
      </c>
      <c r="C150" s="12"/>
      <c r="D150" s="13">
        <f t="shared" si="31"/>
        <v>0</v>
      </c>
      <c r="E150" s="12"/>
      <c r="F150" s="13">
        <f t="shared" si="32"/>
        <v>0</v>
      </c>
      <c r="G150" s="12"/>
      <c r="H150" s="13">
        <f t="shared" si="33"/>
        <v>0</v>
      </c>
      <c r="I150" s="12"/>
      <c r="J150" s="13">
        <f t="shared" si="34"/>
        <v>0</v>
      </c>
      <c r="K150" s="12"/>
      <c r="L150" s="13">
        <f t="shared" si="35"/>
        <v>0</v>
      </c>
      <c r="M150" s="30">
        <f t="shared" si="27"/>
        <v>0</v>
      </c>
      <c r="N150" s="35">
        <f t="shared" si="30"/>
        <v>94</v>
      </c>
      <c r="O150" s="35">
        <f t="shared" si="29"/>
        <v>23.5</v>
      </c>
      <c r="P150" s="35"/>
      <c r="Q150" s="35"/>
      <c r="R150" s="38">
        <f t="shared" si="36"/>
        <v>6</v>
      </c>
      <c r="S150" s="38" t="s">
        <v>46</v>
      </c>
    </row>
    <row r="151" spans="1:19" s="2" customFormat="1" ht="15.75">
      <c r="A151" s="6"/>
      <c r="B151" s="54">
        <f t="shared" si="28"/>
        <v>111</v>
      </c>
      <c r="C151" s="12"/>
      <c r="D151" s="13">
        <f t="shared" si="31"/>
        <v>0</v>
      </c>
      <c r="E151" s="12"/>
      <c r="F151" s="13">
        <f t="shared" si="32"/>
        <v>0</v>
      </c>
      <c r="G151" s="12"/>
      <c r="H151" s="13">
        <f t="shared" si="33"/>
        <v>0</v>
      </c>
      <c r="I151" s="12"/>
      <c r="J151" s="13">
        <f t="shared" si="34"/>
        <v>0</v>
      </c>
      <c r="K151" s="12"/>
      <c r="L151" s="13">
        <f t="shared" si="35"/>
        <v>0</v>
      </c>
      <c r="M151" s="30">
        <f t="shared" si="27"/>
        <v>0</v>
      </c>
      <c r="N151" s="35">
        <f t="shared" si="30"/>
        <v>95</v>
      </c>
      <c r="O151" s="35">
        <f t="shared" si="29"/>
        <v>23.75</v>
      </c>
      <c r="P151" s="35"/>
      <c r="Q151" s="35"/>
      <c r="R151" s="38">
        <f t="shared" si="36"/>
        <v>5</v>
      </c>
      <c r="S151" s="38" t="s">
        <v>46</v>
      </c>
    </row>
    <row r="152" spans="1:19" s="2" customFormat="1" ht="15.75">
      <c r="A152" s="6"/>
      <c r="B152" s="54">
        <f t="shared" si="28"/>
        <v>112</v>
      </c>
      <c r="C152" s="12"/>
      <c r="D152" s="13">
        <f t="shared" si="31"/>
        <v>0</v>
      </c>
      <c r="E152" s="12"/>
      <c r="F152" s="13">
        <f t="shared" si="32"/>
        <v>0</v>
      </c>
      <c r="G152" s="12"/>
      <c r="H152" s="13">
        <f t="shared" si="33"/>
        <v>0</v>
      </c>
      <c r="I152" s="12"/>
      <c r="J152" s="13">
        <f t="shared" si="34"/>
        <v>0</v>
      </c>
      <c r="K152" s="12"/>
      <c r="L152" s="13">
        <f t="shared" si="35"/>
        <v>0</v>
      </c>
      <c r="M152" s="30">
        <f t="shared" si="27"/>
        <v>0</v>
      </c>
      <c r="N152" s="35">
        <f t="shared" si="30"/>
        <v>96</v>
      </c>
      <c r="O152" s="35">
        <f t="shared" si="29"/>
        <v>24</v>
      </c>
      <c r="P152" s="35"/>
      <c r="Q152" s="35"/>
      <c r="R152" s="38">
        <f t="shared" si="36"/>
        <v>4</v>
      </c>
      <c r="S152" s="38" t="s">
        <v>46</v>
      </c>
    </row>
    <row r="153" spans="1:19" s="2" customFormat="1" ht="15.75">
      <c r="A153" s="6"/>
      <c r="B153" s="54">
        <f t="shared" si="28"/>
        <v>113</v>
      </c>
      <c r="C153" s="12"/>
      <c r="D153" s="13">
        <f t="shared" si="31"/>
        <v>0</v>
      </c>
      <c r="E153" s="12"/>
      <c r="F153" s="13">
        <f t="shared" si="32"/>
        <v>0</v>
      </c>
      <c r="G153" s="12"/>
      <c r="H153" s="13">
        <f t="shared" si="33"/>
        <v>0</v>
      </c>
      <c r="I153" s="12"/>
      <c r="J153" s="13">
        <f t="shared" si="34"/>
        <v>0</v>
      </c>
      <c r="K153" s="12"/>
      <c r="L153" s="13">
        <f t="shared" si="35"/>
        <v>0</v>
      </c>
      <c r="M153" s="30">
        <f t="shared" si="27"/>
        <v>0</v>
      </c>
      <c r="N153" s="35">
        <f t="shared" si="30"/>
        <v>97</v>
      </c>
      <c r="O153" s="35">
        <f t="shared" si="29"/>
        <v>24.25</v>
      </c>
      <c r="P153" s="35"/>
      <c r="Q153" s="35"/>
      <c r="R153" s="38">
        <f t="shared" si="36"/>
        <v>3</v>
      </c>
      <c r="S153" s="38" t="s">
        <v>46</v>
      </c>
    </row>
    <row r="154" spans="1:19" s="2" customFormat="1" ht="15.75">
      <c r="A154" s="6"/>
      <c r="B154" s="54">
        <f t="shared" si="28"/>
        <v>114</v>
      </c>
      <c r="C154" s="12"/>
      <c r="D154" s="13">
        <f t="shared" si="31"/>
        <v>0</v>
      </c>
      <c r="E154" s="12"/>
      <c r="F154" s="13">
        <f t="shared" si="32"/>
        <v>0</v>
      </c>
      <c r="G154" s="12"/>
      <c r="H154" s="13">
        <f t="shared" si="33"/>
        <v>0</v>
      </c>
      <c r="I154" s="12"/>
      <c r="J154" s="13">
        <f t="shared" si="34"/>
        <v>0</v>
      </c>
      <c r="K154" s="12"/>
      <c r="L154" s="13">
        <f t="shared" si="35"/>
        <v>0</v>
      </c>
      <c r="M154" s="30">
        <f t="shared" si="27"/>
        <v>0</v>
      </c>
      <c r="N154" s="35">
        <f t="shared" si="30"/>
        <v>98</v>
      </c>
      <c r="O154" s="35">
        <f t="shared" si="29"/>
        <v>24.5</v>
      </c>
      <c r="P154" s="35"/>
      <c r="Q154" s="35"/>
      <c r="R154" s="38">
        <f t="shared" si="36"/>
        <v>2</v>
      </c>
      <c r="S154" s="38" t="s">
        <v>46</v>
      </c>
    </row>
    <row r="155" spans="1:19" s="2" customFormat="1" ht="15.75">
      <c r="A155" s="6"/>
      <c r="B155" s="54">
        <f t="shared" si="28"/>
        <v>115</v>
      </c>
      <c r="C155" s="12"/>
      <c r="D155" s="13">
        <f t="shared" si="31"/>
        <v>0</v>
      </c>
      <c r="E155" s="12"/>
      <c r="F155" s="13">
        <f t="shared" si="32"/>
        <v>0</v>
      </c>
      <c r="G155" s="12"/>
      <c r="H155" s="13">
        <f t="shared" si="33"/>
        <v>0</v>
      </c>
      <c r="I155" s="12"/>
      <c r="J155" s="13">
        <f t="shared" si="34"/>
        <v>0</v>
      </c>
      <c r="K155" s="12"/>
      <c r="L155" s="13">
        <f t="shared" si="35"/>
        <v>0</v>
      </c>
      <c r="M155" s="30">
        <f t="shared" si="27"/>
        <v>0</v>
      </c>
      <c r="N155" s="35">
        <f t="shared" si="30"/>
        <v>99</v>
      </c>
      <c r="O155" s="35">
        <f t="shared" si="29"/>
        <v>24.75</v>
      </c>
      <c r="P155" s="35"/>
      <c r="Q155" s="35"/>
      <c r="R155" s="38">
        <f t="shared" si="36"/>
        <v>1</v>
      </c>
      <c r="S155" s="38" t="s">
        <v>46</v>
      </c>
    </row>
    <row r="156" spans="1:19" s="2" customFormat="1" ht="15.75">
      <c r="A156" s="6"/>
      <c r="B156" s="54">
        <f t="shared" si="28"/>
        <v>116</v>
      </c>
      <c r="C156" s="12"/>
      <c r="D156" s="13">
        <f t="shared" si="31"/>
        <v>0</v>
      </c>
      <c r="E156" s="12"/>
      <c r="F156" s="13">
        <f t="shared" si="32"/>
        <v>0</v>
      </c>
      <c r="G156" s="12"/>
      <c r="H156" s="13">
        <f t="shared" si="33"/>
        <v>0</v>
      </c>
      <c r="I156" s="12"/>
      <c r="J156" s="13">
        <f t="shared" si="34"/>
        <v>0</v>
      </c>
      <c r="K156" s="12"/>
      <c r="L156" s="13">
        <f t="shared" si="35"/>
        <v>0</v>
      </c>
      <c r="M156" s="30">
        <f t="shared" si="27"/>
        <v>0</v>
      </c>
      <c r="N156" s="35">
        <f t="shared" si="30"/>
        <v>100</v>
      </c>
      <c r="O156" s="35">
        <f t="shared" si="29"/>
        <v>25</v>
      </c>
      <c r="P156" s="35"/>
      <c r="Q156" s="35"/>
      <c r="R156" s="38">
        <f t="shared" si="36"/>
        <v>0</v>
      </c>
      <c r="S156" s="38" t="s">
        <v>46</v>
      </c>
    </row>
    <row r="157" spans="1:19" s="2" customFormat="1" ht="15.75">
      <c r="A157" s="6"/>
      <c r="B157" s="54">
        <f t="shared" si="28"/>
        <v>117</v>
      </c>
      <c r="C157" s="12"/>
      <c r="D157" s="13">
        <f t="shared" si="31"/>
        <v>0</v>
      </c>
      <c r="E157" s="12"/>
      <c r="F157" s="13">
        <f t="shared" si="32"/>
        <v>0</v>
      </c>
      <c r="G157" s="12"/>
      <c r="H157" s="13">
        <f t="shared" si="33"/>
        <v>0</v>
      </c>
      <c r="I157" s="12"/>
      <c r="J157" s="13">
        <f t="shared" si="34"/>
        <v>0</v>
      </c>
      <c r="K157" s="12"/>
      <c r="L157" s="13">
        <f t="shared" si="35"/>
        <v>0</v>
      </c>
      <c r="M157" s="30">
        <f t="shared" si="27"/>
        <v>0</v>
      </c>
      <c r="N157" s="35" t="s">
        <v>55</v>
      </c>
      <c r="O157" s="35">
        <v>0.1</v>
      </c>
      <c r="P157" s="35"/>
      <c r="Q157" s="35"/>
      <c r="R157" s="38">
        <f t="shared" si="36"/>
        <v>-1</v>
      </c>
      <c r="S157" s="38" t="s">
        <v>46</v>
      </c>
    </row>
    <row r="158" spans="1:19" s="2" customFormat="1" ht="15.75">
      <c r="A158" s="6"/>
      <c r="B158" s="54">
        <f t="shared" si="28"/>
        <v>118</v>
      </c>
      <c r="C158" s="12"/>
      <c r="D158" s="13">
        <f t="shared" si="31"/>
        <v>0</v>
      </c>
      <c r="E158" s="12"/>
      <c r="F158" s="13">
        <f t="shared" si="32"/>
        <v>0</v>
      </c>
      <c r="G158" s="12"/>
      <c r="H158" s="13">
        <f t="shared" si="33"/>
        <v>0</v>
      </c>
      <c r="I158" s="12"/>
      <c r="J158" s="13">
        <f t="shared" si="34"/>
        <v>0</v>
      </c>
      <c r="K158" s="12"/>
      <c r="L158" s="13">
        <f t="shared" si="35"/>
        <v>0</v>
      </c>
      <c r="M158" s="30">
        <f t="shared" si="27"/>
        <v>0</v>
      </c>
      <c r="N158" s="35"/>
      <c r="O158" s="35"/>
      <c r="P158" s="35"/>
      <c r="Q158" s="35"/>
      <c r="R158" s="38">
        <f t="shared" si="36"/>
        <v>-2</v>
      </c>
      <c r="S158" s="38" t="s">
        <v>46</v>
      </c>
    </row>
    <row r="159" spans="1:19" s="2" customFormat="1" ht="15.75">
      <c r="A159" s="6"/>
      <c r="B159" s="54">
        <f t="shared" si="28"/>
        <v>119</v>
      </c>
      <c r="C159" s="12"/>
      <c r="D159" s="13">
        <f t="shared" si="31"/>
        <v>0</v>
      </c>
      <c r="E159" s="12"/>
      <c r="F159" s="13">
        <f t="shared" si="32"/>
        <v>0</v>
      </c>
      <c r="G159" s="12"/>
      <c r="H159" s="13">
        <f t="shared" si="33"/>
        <v>0</v>
      </c>
      <c r="I159" s="12"/>
      <c r="J159" s="13">
        <f t="shared" si="34"/>
        <v>0</v>
      </c>
      <c r="K159" s="12"/>
      <c r="L159" s="13">
        <f t="shared" si="35"/>
        <v>0</v>
      </c>
      <c r="M159" s="30">
        <f t="shared" si="27"/>
        <v>0</v>
      </c>
      <c r="N159" s="35"/>
      <c r="O159" s="35"/>
      <c r="P159" s="35"/>
      <c r="Q159" s="35"/>
      <c r="R159" s="38">
        <f t="shared" si="36"/>
        <v>-3</v>
      </c>
      <c r="S159" s="38" t="s">
        <v>46</v>
      </c>
    </row>
    <row r="160" spans="1:19" s="2" customFormat="1" ht="15.75">
      <c r="A160" s="6"/>
      <c r="B160" s="54">
        <f t="shared" si="28"/>
        <v>120</v>
      </c>
      <c r="C160" s="12"/>
      <c r="D160" s="13">
        <f t="shared" si="31"/>
        <v>0</v>
      </c>
      <c r="E160" s="12"/>
      <c r="F160" s="13">
        <f t="shared" si="32"/>
        <v>0</v>
      </c>
      <c r="G160" s="12"/>
      <c r="H160" s="13">
        <f t="shared" si="33"/>
        <v>0</v>
      </c>
      <c r="I160" s="12"/>
      <c r="J160" s="13">
        <f t="shared" si="34"/>
        <v>0</v>
      </c>
      <c r="K160" s="12"/>
      <c r="L160" s="13">
        <f t="shared" si="35"/>
        <v>0</v>
      </c>
      <c r="M160" s="30">
        <f t="shared" si="27"/>
        <v>0</v>
      </c>
      <c r="N160" s="35"/>
      <c r="O160" s="35"/>
      <c r="P160" s="35"/>
      <c r="Q160" s="35"/>
      <c r="R160" s="38">
        <f t="shared" si="36"/>
        <v>-4</v>
      </c>
      <c r="S160" s="38" t="s">
        <v>46</v>
      </c>
    </row>
    <row r="161" spans="1:19" s="2" customFormat="1" ht="15.75">
      <c r="A161" s="6"/>
      <c r="B161" s="54">
        <f t="shared" si="28"/>
        <v>121</v>
      </c>
      <c r="C161" s="12"/>
      <c r="D161" s="13">
        <f t="shared" si="31"/>
        <v>0</v>
      </c>
      <c r="E161" s="12"/>
      <c r="F161" s="13">
        <f t="shared" si="32"/>
        <v>0</v>
      </c>
      <c r="G161" s="12"/>
      <c r="H161" s="13">
        <f t="shared" si="33"/>
        <v>0</v>
      </c>
      <c r="I161" s="12"/>
      <c r="J161" s="13">
        <f t="shared" si="34"/>
        <v>0</v>
      </c>
      <c r="K161" s="12"/>
      <c r="L161" s="13">
        <f t="shared" si="35"/>
        <v>0</v>
      </c>
      <c r="M161" s="30">
        <f t="shared" si="27"/>
        <v>0</v>
      </c>
      <c r="N161" s="35"/>
      <c r="O161" s="35"/>
      <c r="P161" s="35"/>
      <c r="Q161" s="35"/>
      <c r="R161" s="38">
        <f t="shared" si="36"/>
        <v>-5</v>
      </c>
      <c r="S161" s="38" t="s">
        <v>46</v>
      </c>
    </row>
    <row r="162" spans="1:19" s="2" customFormat="1" ht="15.75">
      <c r="A162" s="6"/>
      <c r="B162" s="54">
        <f t="shared" si="28"/>
        <v>122</v>
      </c>
      <c r="C162" s="12"/>
      <c r="D162" s="13">
        <f t="shared" si="31"/>
        <v>0</v>
      </c>
      <c r="E162" s="12"/>
      <c r="F162" s="13">
        <f t="shared" si="32"/>
        <v>0</v>
      </c>
      <c r="G162" s="12"/>
      <c r="H162" s="13">
        <f t="shared" si="33"/>
        <v>0</v>
      </c>
      <c r="I162" s="12"/>
      <c r="J162" s="13">
        <f t="shared" si="34"/>
        <v>0</v>
      </c>
      <c r="K162" s="12"/>
      <c r="L162" s="13">
        <f t="shared" si="35"/>
        <v>0</v>
      </c>
      <c r="M162" s="30">
        <f t="shared" si="27"/>
        <v>0</v>
      </c>
      <c r="N162" s="35"/>
      <c r="O162" s="35"/>
      <c r="P162" s="35"/>
      <c r="Q162" s="35"/>
      <c r="R162" s="38">
        <f t="shared" si="36"/>
        <v>-6</v>
      </c>
      <c r="S162" s="38" t="s">
        <v>46</v>
      </c>
    </row>
    <row r="163" spans="1:19" s="2" customFormat="1" ht="15.75">
      <c r="A163" s="6"/>
      <c r="B163" s="54">
        <f t="shared" si="28"/>
        <v>123</v>
      </c>
      <c r="C163" s="12"/>
      <c r="D163" s="13">
        <f t="shared" si="31"/>
        <v>0</v>
      </c>
      <c r="E163" s="12"/>
      <c r="F163" s="13">
        <f t="shared" si="32"/>
        <v>0</v>
      </c>
      <c r="G163" s="12"/>
      <c r="H163" s="13">
        <f t="shared" si="33"/>
        <v>0</v>
      </c>
      <c r="I163" s="12"/>
      <c r="J163" s="13">
        <f t="shared" si="34"/>
        <v>0</v>
      </c>
      <c r="K163" s="12"/>
      <c r="L163" s="13">
        <f t="shared" si="35"/>
        <v>0</v>
      </c>
      <c r="M163" s="30">
        <f t="shared" si="27"/>
        <v>0</v>
      </c>
      <c r="N163" s="35"/>
      <c r="O163" s="35"/>
      <c r="P163" s="35"/>
      <c r="Q163" s="35"/>
      <c r="R163" s="38">
        <f t="shared" si="36"/>
        <v>-7</v>
      </c>
      <c r="S163" s="38" t="s">
        <v>46</v>
      </c>
    </row>
    <row r="164" spans="1:19" s="2" customFormat="1" ht="15.75">
      <c r="A164" s="6"/>
      <c r="B164" s="54">
        <f t="shared" si="28"/>
        <v>124</v>
      </c>
      <c r="C164" s="12"/>
      <c r="D164" s="13">
        <f t="shared" si="31"/>
        <v>0</v>
      </c>
      <c r="E164" s="12"/>
      <c r="F164" s="13">
        <f t="shared" si="32"/>
        <v>0</v>
      </c>
      <c r="G164" s="12"/>
      <c r="H164" s="13">
        <f t="shared" si="33"/>
        <v>0</v>
      </c>
      <c r="I164" s="12"/>
      <c r="J164" s="13">
        <f t="shared" si="34"/>
        <v>0</v>
      </c>
      <c r="K164" s="12"/>
      <c r="L164" s="13">
        <f t="shared" si="35"/>
        <v>0</v>
      </c>
      <c r="M164" s="30">
        <f t="shared" si="27"/>
        <v>0</v>
      </c>
      <c r="N164" s="35"/>
      <c r="O164" s="35"/>
      <c r="P164" s="35"/>
      <c r="Q164" s="35"/>
      <c r="R164" s="38">
        <f t="shared" si="36"/>
        <v>-8</v>
      </c>
      <c r="S164" s="38" t="s">
        <v>46</v>
      </c>
    </row>
    <row r="165" spans="1:19" s="2" customFormat="1" ht="15.75">
      <c r="A165" s="6"/>
      <c r="B165" s="54">
        <f t="shared" si="28"/>
        <v>125</v>
      </c>
      <c r="C165" s="12"/>
      <c r="D165" s="13">
        <f t="shared" si="31"/>
        <v>0</v>
      </c>
      <c r="E165" s="12"/>
      <c r="F165" s="13">
        <f t="shared" si="32"/>
        <v>0</v>
      </c>
      <c r="G165" s="12"/>
      <c r="H165" s="13">
        <f t="shared" si="33"/>
        <v>0</v>
      </c>
      <c r="I165" s="12"/>
      <c r="J165" s="13">
        <f t="shared" si="34"/>
        <v>0</v>
      </c>
      <c r="K165" s="12"/>
      <c r="L165" s="13">
        <f t="shared" si="35"/>
        <v>0</v>
      </c>
      <c r="M165" s="30">
        <f t="shared" si="27"/>
        <v>0</v>
      </c>
      <c r="N165" s="35"/>
      <c r="O165" s="35"/>
      <c r="P165" s="35"/>
      <c r="Q165" s="35"/>
      <c r="R165" s="38">
        <f t="shared" si="36"/>
        <v>-9</v>
      </c>
      <c r="S165" s="38" t="s">
        <v>46</v>
      </c>
    </row>
    <row r="166" spans="1:19" s="2" customFormat="1" ht="15.75">
      <c r="A166" s="6"/>
      <c r="B166" s="54">
        <f t="shared" si="28"/>
        <v>126</v>
      </c>
      <c r="C166" s="12"/>
      <c r="D166" s="13">
        <f t="shared" si="31"/>
        <v>0</v>
      </c>
      <c r="E166" s="12"/>
      <c r="F166" s="13">
        <f t="shared" si="32"/>
        <v>0</v>
      </c>
      <c r="G166" s="12"/>
      <c r="H166" s="13">
        <f t="shared" si="33"/>
        <v>0</v>
      </c>
      <c r="I166" s="12"/>
      <c r="J166" s="13">
        <f t="shared" si="34"/>
        <v>0</v>
      </c>
      <c r="K166" s="12"/>
      <c r="L166" s="13">
        <f t="shared" si="35"/>
        <v>0</v>
      </c>
      <c r="M166" s="30">
        <f t="shared" si="27"/>
        <v>0</v>
      </c>
      <c r="N166" s="35"/>
      <c r="O166" s="35"/>
      <c r="P166" s="35"/>
      <c r="Q166" s="35"/>
      <c r="R166" s="38">
        <f t="shared" si="36"/>
        <v>-10</v>
      </c>
      <c r="S166" s="38" t="s">
        <v>46</v>
      </c>
    </row>
    <row r="167" spans="1:19" s="2" customFormat="1" ht="15.75">
      <c r="A167" s="6"/>
      <c r="B167" s="54">
        <f t="shared" si="28"/>
        <v>127</v>
      </c>
      <c r="C167" s="12"/>
      <c r="D167" s="13">
        <f t="shared" si="31"/>
        <v>0</v>
      </c>
      <c r="E167" s="12"/>
      <c r="F167" s="13">
        <f t="shared" si="32"/>
        <v>0</v>
      </c>
      <c r="G167" s="12"/>
      <c r="H167" s="13">
        <f t="shared" si="33"/>
        <v>0</v>
      </c>
      <c r="I167" s="12"/>
      <c r="J167" s="13">
        <f t="shared" si="34"/>
        <v>0</v>
      </c>
      <c r="K167" s="12"/>
      <c r="L167" s="13">
        <f t="shared" si="35"/>
        <v>0</v>
      </c>
      <c r="M167" s="30">
        <f t="shared" si="27"/>
        <v>0</v>
      </c>
      <c r="N167" s="35"/>
      <c r="O167" s="35"/>
      <c r="P167" s="35"/>
      <c r="Q167" s="35"/>
      <c r="R167" s="38">
        <f t="shared" si="36"/>
        <v>-11</v>
      </c>
      <c r="S167" s="38" t="s">
        <v>46</v>
      </c>
    </row>
    <row r="168" spans="1:19" s="2" customFormat="1" ht="15.75">
      <c r="A168" s="6"/>
      <c r="B168" s="54">
        <f t="shared" si="28"/>
        <v>128</v>
      </c>
      <c r="C168" s="12"/>
      <c r="D168" s="13">
        <f t="shared" si="31"/>
        <v>0</v>
      </c>
      <c r="E168" s="12"/>
      <c r="F168" s="13">
        <f t="shared" si="32"/>
        <v>0</v>
      </c>
      <c r="G168" s="12"/>
      <c r="H168" s="13">
        <f t="shared" si="33"/>
        <v>0</v>
      </c>
      <c r="I168" s="12"/>
      <c r="J168" s="13">
        <f t="shared" si="34"/>
        <v>0</v>
      </c>
      <c r="K168" s="12"/>
      <c r="L168" s="13">
        <f t="shared" si="35"/>
        <v>0</v>
      </c>
      <c r="M168" s="30">
        <f t="shared" si="27"/>
        <v>0</v>
      </c>
      <c r="N168" s="35"/>
      <c r="O168" s="35"/>
      <c r="P168" s="35"/>
      <c r="Q168" s="35"/>
      <c r="R168" s="38">
        <f t="shared" si="36"/>
        <v>-12</v>
      </c>
      <c r="S168" s="38" t="s">
        <v>46</v>
      </c>
    </row>
    <row r="169" spans="1:19" s="2" customFormat="1" ht="15.75">
      <c r="A169" s="6"/>
      <c r="B169" s="54">
        <f t="shared" si="28"/>
        <v>129</v>
      </c>
      <c r="C169" s="12"/>
      <c r="D169" s="13">
        <f t="shared" ref="D169:D200" si="37">IFERROR(INDEX(O:O, MATCH(C169,N:N,0)),"0")</f>
        <v>0</v>
      </c>
      <c r="E169" s="12"/>
      <c r="F169" s="13">
        <f t="shared" ref="F169:F200" si="38">IFERROR(INDEX(O:O, MATCH(E169,N:N,0)),"0")</f>
        <v>0</v>
      </c>
      <c r="G169" s="12"/>
      <c r="H169" s="13">
        <f t="shared" ref="H169:H200" si="39">IFERROR(INDEX(O:O, MATCH(G169,N:N,0)),"0")</f>
        <v>0</v>
      </c>
      <c r="I169" s="12"/>
      <c r="J169" s="13">
        <f t="shared" ref="J169:J200" si="40">IFERROR(INDEX(O:O, MATCH(I169,N:N,0)),"0")</f>
        <v>0</v>
      </c>
      <c r="K169" s="12"/>
      <c r="L169" s="13">
        <f t="shared" ref="L169:L200" si="41">IFERROR(INDEX(O:O, MATCH(K169,N:N,0)),"0")</f>
        <v>0</v>
      </c>
      <c r="M169" s="30">
        <f t="shared" si="27"/>
        <v>0</v>
      </c>
      <c r="N169" s="35"/>
      <c r="O169" s="35"/>
      <c r="P169" s="35"/>
      <c r="Q169" s="35"/>
      <c r="R169" s="38">
        <f t="shared" si="36"/>
        <v>-13</v>
      </c>
      <c r="S169" s="38" t="s">
        <v>46</v>
      </c>
    </row>
    <row r="170" spans="1:19" s="2" customFormat="1" ht="15.75">
      <c r="A170" s="6"/>
      <c r="B170" s="54">
        <f t="shared" si="28"/>
        <v>130</v>
      </c>
      <c r="C170" s="12"/>
      <c r="D170" s="13">
        <f t="shared" si="37"/>
        <v>0</v>
      </c>
      <c r="E170" s="12"/>
      <c r="F170" s="13">
        <f t="shared" si="38"/>
        <v>0</v>
      </c>
      <c r="G170" s="12"/>
      <c r="H170" s="13">
        <f t="shared" si="39"/>
        <v>0</v>
      </c>
      <c r="I170" s="12"/>
      <c r="J170" s="13">
        <f t="shared" si="40"/>
        <v>0</v>
      </c>
      <c r="K170" s="12"/>
      <c r="L170" s="13">
        <f t="shared" si="41"/>
        <v>0</v>
      </c>
      <c r="M170" s="30">
        <f t="shared" ref="M170:M233" si="42">SUM(C170:L170)</f>
        <v>0</v>
      </c>
      <c r="N170" s="35"/>
      <c r="O170" s="35"/>
      <c r="P170" s="35"/>
      <c r="Q170" s="35"/>
      <c r="R170" s="38">
        <f t="shared" si="36"/>
        <v>-14</v>
      </c>
      <c r="S170" s="38" t="s">
        <v>46</v>
      </c>
    </row>
    <row r="171" spans="1:19" s="2" customFormat="1" ht="15.75">
      <c r="A171" s="6"/>
      <c r="B171" s="54">
        <f t="shared" ref="B171:B234" si="43">SUM(B170+1)</f>
        <v>131</v>
      </c>
      <c r="C171" s="12"/>
      <c r="D171" s="13">
        <f t="shared" si="37"/>
        <v>0</v>
      </c>
      <c r="E171" s="12"/>
      <c r="F171" s="13">
        <f t="shared" si="38"/>
        <v>0</v>
      </c>
      <c r="G171" s="12"/>
      <c r="H171" s="13">
        <f t="shared" si="39"/>
        <v>0</v>
      </c>
      <c r="I171" s="12"/>
      <c r="J171" s="13">
        <f t="shared" si="40"/>
        <v>0</v>
      </c>
      <c r="K171" s="12"/>
      <c r="L171" s="13">
        <f t="shared" si="41"/>
        <v>0</v>
      </c>
      <c r="M171" s="30">
        <f t="shared" si="42"/>
        <v>0</v>
      </c>
      <c r="N171" s="35"/>
      <c r="O171" s="35"/>
      <c r="P171" s="35"/>
      <c r="Q171" s="35"/>
      <c r="R171" s="38">
        <f t="shared" si="36"/>
        <v>-15</v>
      </c>
      <c r="S171" s="38" t="s">
        <v>46</v>
      </c>
    </row>
    <row r="172" spans="1:19" s="2" customFormat="1" ht="15.75">
      <c r="A172" s="6"/>
      <c r="B172" s="54">
        <f t="shared" si="43"/>
        <v>132</v>
      </c>
      <c r="C172" s="12"/>
      <c r="D172" s="13">
        <f t="shared" si="37"/>
        <v>0</v>
      </c>
      <c r="E172" s="12"/>
      <c r="F172" s="13">
        <f t="shared" si="38"/>
        <v>0</v>
      </c>
      <c r="G172" s="12"/>
      <c r="H172" s="13">
        <f t="shared" si="39"/>
        <v>0</v>
      </c>
      <c r="I172" s="12"/>
      <c r="J172" s="13">
        <f t="shared" si="40"/>
        <v>0</v>
      </c>
      <c r="K172" s="12"/>
      <c r="L172" s="13">
        <f t="shared" si="41"/>
        <v>0</v>
      </c>
      <c r="M172" s="30">
        <f t="shared" si="42"/>
        <v>0</v>
      </c>
      <c r="N172" s="35"/>
      <c r="O172" s="35"/>
      <c r="P172" s="35"/>
      <c r="Q172" s="35"/>
      <c r="R172" s="38">
        <f t="shared" si="36"/>
        <v>-16</v>
      </c>
      <c r="S172" s="38" t="s">
        <v>46</v>
      </c>
    </row>
    <row r="173" spans="1:19" s="2" customFormat="1" ht="15.75">
      <c r="A173" s="6"/>
      <c r="B173" s="54">
        <f t="shared" si="43"/>
        <v>133</v>
      </c>
      <c r="C173" s="12"/>
      <c r="D173" s="13">
        <f t="shared" si="37"/>
        <v>0</v>
      </c>
      <c r="E173" s="12"/>
      <c r="F173" s="13">
        <f t="shared" si="38"/>
        <v>0</v>
      </c>
      <c r="G173" s="12"/>
      <c r="H173" s="13">
        <f t="shared" si="39"/>
        <v>0</v>
      </c>
      <c r="I173" s="12"/>
      <c r="J173" s="13">
        <f t="shared" si="40"/>
        <v>0</v>
      </c>
      <c r="K173" s="12"/>
      <c r="L173" s="13">
        <f t="shared" si="41"/>
        <v>0</v>
      </c>
      <c r="M173" s="30">
        <f t="shared" si="42"/>
        <v>0</v>
      </c>
      <c r="N173" s="35"/>
      <c r="O173" s="35"/>
      <c r="P173" s="35"/>
      <c r="Q173" s="35"/>
      <c r="R173" s="38">
        <f t="shared" si="36"/>
        <v>-17</v>
      </c>
      <c r="S173" s="38" t="s">
        <v>46</v>
      </c>
    </row>
    <row r="174" spans="1:19" s="2" customFormat="1" ht="15.75">
      <c r="A174" s="6"/>
      <c r="B174" s="54">
        <f t="shared" si="43"/>
        <v>134</v>
      </c>
      <c r="C174" s="12"/>
      <c r="D174" s="13">
        <f t="shared" si="37"/>
        <v>0</v>
      </c>
      <c r="E174" s="12"/>
      <c r="F174" s="13">
        <f t="shared" si="38"/>
        <v>0</v>
      </c>
      <c r="G174" s="12"/>
      <c r="H174" s="13">
        <f t="shared" si="39"/>
        <v>0</v>
      </c>
      <c r="I174" s="12"/>
      <c r="J174" s="13">
        <f t="shared" si="40"/>
        <v>0</v>
      </c>
      <c r="K174" s="12"/>
      <c r="L174" s="13">
        <f t="shared" si="41"/>
        <v>0</v>
      </c>
      <c r="M174" s="30">
        <f t="shared" si="42"/>
        <v>0</v>
      </c>
      <c r="N174" s="35"/>
      <c r="O174" s="35"/>
      <c r="P174" s="35"/>
      <c r="Q174" s="35"/>
      <c r="R174" s="38">
        <f t="shared" si="36"/>
        <v>-18</v>
      </c>
      <c r="S174" s="38" t="s">
        <v>46</v>
      </c>
    </row>
    <row r="175" spans="1:19" s="2" customFormat="1" ht="15.75">
      <c r="A175" s="6"/>
      <c r="B175" s="54">
        <f t="shared" si="43"/>
        <v>135</v>
      </c>
      <c r="C175" s="12"/>
      <c r="D175" s="13">
        <f t="shared" si="37"/>
        <v>0</v>
      </c>
      <c r="E175" s="12"/>
      <c r="F175" s="13">
        <f t="shared" si="38"/>
        <v>0</v>
      </c>
      <c r="G175" s="12"/>
      <c r="H175" s="13">
        <f t="shared" si="39"/>
        <v>0</v>
      </c>
      <c r="I175" s="12"/>
      <c r="J175" s="13">
        <f t="shared" si="40"/>
        <v>0</v>
      </c>
      <c r="K175" s="12"/>
      <c r="L175" s="13">
        <f t="shared" si="41"/>
        <v>0</v>
      </c>
      <c r="M175" s="30">
        <f t="shared" si="42"/>
        <v>0</v>
      </c>
      <c r="N175" s="35"/>
      <c r="O175" s="35"/>
      <c r="P175" s="35"/>
      <c r="Q175" s="35"/>
      <c r="R175" s="38">
        <f t="shared" si="36"/>
        <v>-19</v>
      </c>
      <c r="S175" s="38" t="s">
        <v>46</v>
      </c>
    </row>
    <row r="176" spans="1:19" s="2" customFormat="1" ht="15.75">
      <c r="A176" s="6"/>
      <c r="B176" s="54">
        <f t="shared" si="43"/>
        <v>136</v>
      </c>
      <c r="C176" s="12"/>
      <c r="D176" s="13">
        <f t="shared" si="37"/>
        <v>0</v>
      </c>
      <c r="E176" s="12"/>
      <c r="F176" s="13">
        <f t="shared" si="38"/>
        <v>0</v>
      </c>
      <c r="G176" s="12"/>
      <c r="H176" s="13">
        <f t="shared" si="39"/>
        <v>0</v>
      </c>
      <c r="I176" s="12"/>
      <c r="J176" s="13">
        <f t="shared" si="40"/>
        <v>0</v>
      </c>
      <c r="K176" s="12"/>
      <c r="L176" s="13">
        <f t="shared" si="41"/>
        <v>0</v>
      </c>
      <c r="M176" s="30">
        <f t="shared" si="42"/>
        <v>0</v>
      </c>
      <c r="N176" s="35"/>
      <c r="O176" s="35"/>
      <c r="P176" s="35"/>
      <c r="Q176" s="35"/>
      <c r="R176" s="38">
        <f t="shared" si="36"/>
        <v>-20</v>
      </c>
      <c r="S176" s="38" t="s">
        <v>46</v>
      </c>
    </row>
    <row r="177" spans="1:19" s="2" customFormat="1" ht="15.75">
      <c r="A177" s="6"/>
      <c r="B177" s="54">
        <f t="shared" si="43"/>
        <v>137</v>
      </c>
      <c r="C177" s="12"/>
      <c r="D177" s="13">
        <f t="shared" si="37"/>
        <v>0</v>
      </c>
      <c r="E177" s="12"/>
      <c r="F177" s="13">
        <f t="shared" si="38"/>
        <v>0</v>
      </c>
      <c r="G177" s="12"/>
      <c r="H177" s="13">
        <f t="shared" si="39"/>
        <v>0</v>
      </c>
      <c r="I177" s="12"/>
      <c r="J177" s="13">
        <f t="shared" si="40"/>
        <v>0</v>
      </c>
      <c r="K177" s="12"/>
      <c r="L177" s="13">
        <f t="shared" si="41"/>
        <v>0</v>
      </c>
      <c r="M177" s="30">
        <f t="shared" si="42"/>
        <v>0</v>
      </c>
      <c r="N177" s="35"/>
      <c r="O177" s="35"/>
      <c r="P177" s="35"/>
      <c r="Q177" s="35"/>
      <c r="R177" s="38">
        <f t="shared" si="36"/>
        <v>-21</v>
      </c>
      <c r="S177" s="38" t="s">
        <v>46</v>
      </c>
    </row>
    <row r="178" spans="1:19" s="2" customFormat="1" ht="15.75">
      <c r="A178" s="6"/>
      <c r="B178" s="54">
        <f t="shared" si="43"/>
        <v>138</v>
      </c>
      <c r="C178" s="12"/>
      <c r="D178" s="13">
        <f t="shared" si="37"/>
        <v>0</v>
      </c>
      <c r="E178" s="12"/>
      <c r="F178" s="13">
        <f t="shared" si="38"/>
        <v>0</v>
      </c>
      <c r="G178" s="12"/>
      <c r="H178" s="13">
        <f t="shared" si="39"/>
        <v>0</v>
      </c>
      <c r="I178" s="12"/>
      <c r="J178" s="13">
        <f t="shared" si="40"/>
        <v>0</v>
      </c>
      <c r="K178" s="12"/>
      <c r="L178" s="13">
        <f t="shared" si="41"/>
        <v>0</v>
      </c>
      <c r="M178" s="30">
        <f t="shared" si="42"/>
        <v>0</v>
      </c>
      <c r="N178" s="35"/>
      <c r="O178" s="35"/>
      <c r="P178" s="35"/>
      <c r="Q178" s="35"/>
      <c r="R178" s="38">
        <f t="shared" si="36"/>
        <v>-22</v>
      </c>
      <c r="S178" s="38" t="s">
        <v>46</v>
      </c>
    </row>
    <row r="179" spans="1:19" s="2" customFormat="1" ht="15.75">
      <c r="A179" s="6"/>
      <c r="B179" s="54">
        <f t="shared" si="43"/>
        <v>139</v>
      </c>
      <c r="C179" s="12"/>
      <c r="D179" s="13">
        <f t="shared" si="37"/>
        <v>0</v>
      </c>
      <c r="E179" s="12"/>
      <c r="F179" s="13">
        <f t="shared" si="38"/>
        <v>0</v>
      </c>
      <c r="G179" s="12"/>
      <c r="H179" s="13">
        <f t="shared" si="39"/>
        <v>0</v>
      </c>
      <c r="I179" s="12"/>
      <c r="J179" s="13">
        <f t="shared" si="40"/>
        <v>0</v>
      </c>
      <c r="K179" s="12"/>
      <c r="L179" s="13">
        <f t="shared" si="41"/>
        <v>0</v>
      </c>
      <c r="M179" s="30">
        <f t="shared" si="42"/>
        <v>0</v>
      </c>
      <c r="N179" s="35"/>
      <c r="O179" s="35"/>
      <c r="P179" s="35"/>
      <c r="Q179" s="35"/>
      <c r="R179" s="38">
        <f t="shared" si="36"/>
        <v>-23</v>
      </c>
      <c r="S179" s="38" t="s">
        <v>46</v>
      </c>
    </row>
    <row r="180" spans="1:19" s="2" customFormat="1" ht="15.75">
      <c r="A180" s="6"/>
      <c r="B180" s="54">
        <f t="shared" si="43"/>
        <v>140</v>
      </c>
      <c r="C180" s="12"/>
      <c r="D180" s="13">
        <f t="shared" si="37"/>
        <v>0</v>
      </c>
      <c r="E180" s="12"/>
      <c r="F180" s="13">
        <f t="shared" si="38"/>
        <v>0</v>
      </c>
      <c r="G180" s="12"/>
      <c r="H180" s="13">
        <f t="shared" si="39"/>
        <v>0</v>
      </c>
      <c r="I180" s="12"/>
      <c r="J180" s="13">
        <f t="shared" si="40"/>
        <v>0</v>
      </c>
      <c r="K180" s="12"/>
      <c r="L180" s="13">
        <f t="shared" si="41"/>
        <v>0</v>
      </c>
      <c r="M180" s="30">
        <f t="shared" si="42"/>
        <v>0</v>
      </c>
      <c r="N180" s="35"/>
      <c r="O180" s="35"/>
      <c r="P180" s="35"/>
      <c r="Q180" s="35"/>
      <c r="R180" s="38">
        <f t="shared" si="36"/>
        <v>-24</v>
      </c>
      <c r="S180" s="38" t="s">
        <v>46</v>
      </c>
    </row>
    <row r="181" spans="1:19" s="2" customFormat="1" ht="15.75">
      <c r="A181" s="6"/>
      <c r="B181" s="54">
        <f t="shared" si="43"/>
        <v>141</v>
      </c>
      <c r="C181" s="12"/>
      <c r="D181" s="13">
        <f t="shared" si="37"/>
        <v>0</v>
      </c>
      <c r="E181" s="12"/>
      <c r="F181" s="13">
        <f t="shared" si="38"/>
        <v>0</v>
      </c>
      <c r="G181" s="12"/>
      <c r="H181" s="13">
        <f t="shared" si="39"/>
        <v>0</v>
      </c>
      <c r="I181" s="12"/>
      <c r="J181" s="13">
        <f t="shared" si="40"/>
        <v>0</v>
      </c>
      <c r="K181" s="12"/>
      <c r="L181" s="13">
        <f t="shared" si="41"/>
        <v>0</v>
      </c>
      <c r="M181" s="30">
        <f t="shared" si="42"/>
        <v>0</v>
      </c>
      <c r="N181" s="35"/>
      <c r="O181" s="35"/>
      <c r="P181" s="35"/>
      <c r="Q181" s="35"/>
      <c r="R181" s="38">
        <f t="shared" si="36"/>
        <v>-25</v>
      </c>
      <c r="S181" s="38" t="s">
        <v>46</v>
      </c>
    </row>
    <row r="182" spans="1:19" s="2" customFormat="1" ht="15.75">
      <c r="A182" s="6"/>
      <c r="B182" s="54">
        <f t="shared" si="43"/>
        <v>142</v>
      </c>
      <c r="C182" s="12"/>
      <c r="D182" s="13">
        <f t="shared" si="37"/>
        <v>0</v>
      </c>
      <c r="E182" s="12"/>
      <c r="F182" s="13">
        <f t="shared" si="38"/>
        <v>0</v>
      </c>
      <c r="G182" s="12"/>
      <c r="H182" s="13">
        <f t="shared" si="39"/>
        <v>0</v>
      </c>
      <c r="I182" s="12"/>
      <c r="J182" s="13">
        <f t="shared" si="40"/>
        <v>0</v>
      </c>
      <c r="K182" s="12"/>
      <c r="L182" s="13">
        <f t="shared" si="41"/>
        <v>0</v>
      </c>
      <c r="M182" s="30">
        <f t="shared" si="42"/>
        <v>0</v>
      </c>
      <c r="N182" s="35"/>
      <c r="O182" s="35"/>
      <c r="P182" s="35"/>
      <c r="Q182" s="35"/>
      <c r="R182" s="38">
        <f t="shared" si="36"/>
        <v>-26</v>
      </c>
      <c r="S182" s="38" t="s">
        <v>46</v>
      </c>
    </row>
    <row r="183" spans="1:19" s="2" customFormat="1" ht="15.75">
      <c r="A183" s="6"/>
      <c r="B183" s="54">
        <f t="shared" si="43"/>
        <v>143</v>
      </c>
      <c r="C183" s="12"/>
      <c r="D183" s="13">
        <f t="shared" si="37"/>
        <v>0</v>
      </c>
      <c r="E183" s="12"/>
      <c r="F183" s="13">
        <f t="shared" si="38"/>
        <v>0</v>
      </c>
      <c r="G183" s="12"/>
      <c r="H183" s="13">
        <f t="shared" si="39"/>
        <v>0</v>
      </c>
      <c r="I183" s="12"/>
      <c r="J183" s="13">
        <f t="shared" si="40"/>
        <v>0</v>
      </c>
      <c r="K183" s="12"/>
      <c r="L183" s="13">
        <f t="shared" si="41"/>
        <v>0</v>
      </c>
      <c r="M183" s="30">
        <f t="shared" si="42"/>
        <v>0</v>
      </c>
      <c r="N183" s="35"/>
      <c r="O183" s="35"/>
      <c r="P183" s="35"/>
      <c r="Q183" s="35"/>
      <c r="R183" s="38">
        <f t="shared" si="36"/>
        <v>-27</v>
      </c>
      <c r="S183" s="38" t="s">
        <v>46</v>
      </c>
    </row>
    <row r="184" spans="1:19" s="2" customFormat="1" ht="15.75">
      <c r="A184" s="6"/>
      <c r="B184" s="54">
        <f t="shared" si="43"/>
        <v>144</v>
      </c>
      <c r="C184" s="12"/>
      <c r="D184" s="13">
        <f t="shared" si="37"/>
        <v>0</v>
      </c>
      <c r="E184" s="12"/>
      <c r="F184" s="13">
        <f t="shared" si="38"/>
        <v>0</v>
      </c>
      <c r="G184" s="12"/>
      <c r="H184" s="13">
        <f t="shared" si="39"/>
        <v>0</v>
      </c>
      <c r="I184" s="12"/>
      <c r="J184" s="13">
        <f t="shared" si="40"/>
        <v>0</v>
      </c>
      <c r="K184" s="12"/>
      <c r="L184" s="13">
        <f t="shared" si="41"/>
        <v>0</v>
      </c>
      <c r="M184" s="30">
        <f t="shared" si="42"/>
        <v>0</v>
      </c>
      <c r="N184" s="35"/>
      <c r="O184" s="35"/>
      <c r="P184" s="35"/>
      <c r="Q184" s="35"/>
      <c r="R184" s="38">
        <f t="shared" si="36"/>
        <v>-28</v>
      </c>
      <c r="S184" s="38" t="s">
        <v>46</v>
      </c>
    </row>
    <row r="185" spans="1:19" s="2" customFormat="1" ht="15.75">
      <c r="A185" s="6"/>
      <c r="B185" s="54">
        <f t="shared" si="43"/>
        <v>145</v>
      </c>
      <c r="C185" s="12"/>
      <c r="D185" s="13">
        <f t="shared" si="37"/>
        <v>0</v>
      </c>
      <c r="E185" s="12"/>
      <c r="F185" s="13">
        <f t="shared" si="38"/>
        <v>0</v>
      </c>
      <c r="G185" s="12"/>
      <c r="H185" s="13">
        <f t="shared" si="39"/>
        <v>0</v>
      </c>
      <c r="I185" s="12"/>
      <c r="J185" s="13">
        <f t="shared" si="40"/>
        <v>0</v>
      </c>
      <c r="K185" s="12"/>
      <c r="L185" s="13">
        <f t="shared" si="41"/>
        <v>0</v>
      </c>
      <c r="M185" s="30">
        <f t="shared" si="42"/>
        <v>0</v>
      </c>
      <c r="N185" s="35"/>
      <c r="O185" s="35"/>
      <c r="P185" s="35"/>
      <c r="Q185" s="35"/>
      <c r="R185" s="38">
        <f t="shared" si="36"/>
        <v>-29</v>
      </c>
      <c r="S185" s="38" t="s">
        <v>46</v>
      </c>
    </row>
    <row r="186" spans="1:19" s="2" customFormat="1" ht="15.75">
      <c r="A186" s="6"/>
      <c r="B186" s="54">
        <f t="shared" si="43"/>
        <v>146</v>
      </c>
      <c r="C186" s="12"/>
      <c r="D186" s="13">
        <f t="shared" si="37"/>
        <v>0</v>
      </c>
      <c r="E186" s="12"/>
      <c r="F186" s="13">
        <f t="shared" si="38"/>
        <v>0</v>
      </c>
      <c r="G186" s="12"/>
      <c r="H186" s="13">
        <f t="shared" si="39"/>
        <v>0</v>
      </c>
      <c r="I186" s="12"/>
      <c r="J186" s="13">
        <f t="shared" si="40"/>
        <v>0</v>
      </c>
      <c r="K186" s="12"/>
      <c r="L186" s="13">
        <f t="shared" si="41"/>
        <v>0</v>
      </c>
      <c r="M186" s="30">
        <f t="shared" si="42"/>
        <v>0</v>
      </c>
      <c r="N186" s="35"/>
      <c r="O186" s="35"/>
      <c r="P186" s="35"/>
      <c r="Q186" s="35"/>
      <c r="R186" s="38">
        <f t="shared" si="36"/>
        <v>-30</v>
      </c>
      <c r="S186" s="38" t="s">
        <v>46</v>
      </c>
    </row>
    <row r="187" spans="1:19" s="2" customFormat="1" ht="15.75">
      <c r="A187" s="6"/>
      <c r="B187" s="54">
        <f t="shared" si="43"/>
        <v>147</v>
      </c>
      <c r="C187" s="12"/>
      <c r="D187" s="13">
        <f t="shared" si="37"/>
        <v>0</v>
      </c>
      <c r="E187" s="12"/>
      <c r="F187" s="13">
        <f t="shared" si="38"/>
        <v>0</v>
      </c>
      <c r="G187" s="12"/>
      <c r="H187" s="13">
        <f t="shared" si="39"/>
        <v>0</v>
      </c>
      <c r="I187" s="12"/>
      <c r="J187" s="13">
        <f t="shared" si="40"/>
        <v>0</v>
      </c>
      <c r="K187" s="12"/>
      <c r="L187" s="13">
        <f t="shared" si="41"/>
        <v>0</v>
      </c>
      <c r="M187" s="30">
        <f t="shared" si="42"/>
        <v>0</v>
      </c>
      <c r="N187" s="35"/>
      <c r="O187" s="35"/>
      <c r="P187" s="35"/>
      <c r="Q187" s="35"/>
      <c r="R187" s="38">
        <f t="shared" si="36"/>
        <v>-31</v>
      </c>
      <c r="S187" s="38" t="s">
        <v>46</v>
      </c>
    </row>
    <row r="188" spans="1:19" s="2" customFormat="1" ht="15.75">
      <c r="A188" s="6"/>
      <c r="B188" s="54">
        <f t="shared" si="43"/>
        <v>148</v>
      </c>
      <c r="C188" s="12"/>
      <c r="D188" s="13">
        <f t="shared" si="37"/>
        <v>0</v>
      </c>
      <c r="E188" s="12"/>
      <c r="F188" s="13">
        <f t="shared" si="38"/>
        <v>0</v>
      </c>
      <c r="G188" s="12"/>
      <c r="H188" s="13">
        <f t="shared" si="39"/>
        <v>0</v>
      </c>
      <c r="I188" s="12"/>
      <c r="J188" s="13">
        <f t="shared" si="40"/>
        <v>0</v>
      </c>
      <c r="K188" s="12"/>
      <c r="L188" s="13">
        <f t="shared" si="41"/>
        <v>0</v>
      </c>
      <c r="M188" s="30">
        <f t="shared" si="42"/>
        <v>0</v>
      </c>
      <c r="N188" s="35"/>
      <c r="O188" s="35"/>
      <c r="P188" s="35"/>
      <c r="Q188" s="35"/>
      <c r="R188" s="38">
        <f t="shared" si="36"/>
        <v>-32</v>
      </c>
      <c r="S188" s="38" t="s">
        <v>46</v>
      </c>
    </row>
    <row r="189" spans="1:19" s="2" customFormat="1" ht="15.75">
      <c r="A189" s="6"/>
      <c r="B189" s="54">
        <f t="shared" si="43"/>
        <v>149</v>
      </c>
      <c r="C189" s="12"/>
      <c r="D189" s="13">
        <f t="shared" si="37"/>
        <v>0</v>
      </c>
      <c r="E189" s="12"/>
      <c r="F189" s="13">
        <f t="shared" si="38"/>
        <v>0</v>
      </c>
      <c r="G189" s="12"/>
      <c r="H189" s="13">
        <f t="shared" si="39"/>
        <v>0</v>
      </c>
      <c r="I189" s="12"/>
      <c r="J189" s="13">
        <f t="shared" si="40"/>
        <v>0</v>
      </c>
      <c r="K189" s="12"/>
      <c r="L189" s="13">
        <f t="shared" si="41"/>
        <v>0</v>
      </c>
      <c r="M189" s="30">
        <f t="shared" si="42"/>
        <v>0</v>
      </c>
      <c r="N189" s="35"/>
      <c r="O189" s="35"/>
      <c r="P189" s="35"/>
      <c r="Q189" s="35"/>
      <c r="R189" s="38">
        <f t="shared" si="36"/>
        <v>-33</v>
      </c>
      <c r="S189" s="38" t="s">
        <v>46</v>
      </c>
    </row>
    <row r="190" spans="1:19" s="2" customFormat="1" ht="15.75">
      <c r="A190" s="6"/>
      <c r="B190" s="54">
        <f t="shared" si="43"/>
        <v>150</v>
      </c>
      <c r="C190" s="12"/>
      <c r="D190" s="13">
        <f t="shared" si="37"/>
        <v>0</v>
      </c>
      <c r="E190" s="12"/>
      <c r="F190" s="13">
        <f t="shared" si="38"/>
        <v>0</v>
      </c>
      <c r="G190" s="12"/>
      <c r="H190" s="13">
        <f t="shared" si="39"/>
        <v>0</v>
      </c>
      <c r="I190" s="12"/>
      <c r="J190" s="13">
        <f t="shared" si="40"/>
        <v>0</v>
      </c>
      <c r="K190" s="12"/>
      <c r="L190" s="13">
        <f t="shared" si="41"/>
        <v>0</v>
      </c>
      <c r="M190" s="30">
        <f t="shared" si="42"/>
        <v>0</v>
      </c>
      <c r="N190" s="35"/>
      <c r="O190" s="35"/>
      <c r="P190" s="35"/>
      <c r="Q190" s="35"/>
      <c r="R190" s="38">
        <f t="shared" si="36"/>
        <v>-34</v>
      </c>
      <c r="S190" s="38" t="s">
        <v>46</v>
      </c>
    </row>
    <row r="191" spans="1:19" s="2" customFormat="1" ht="15.75">
      <c r="A191" s="6"/>
      <c r="B191" s="54">
        <f t="shared" si="43"/>
        <v>151</v>
      </c>
      <c r="C191" s="12"/>
      <c r="D191" s="13">
        <f t="shared" si="37"/>
        <v>0</v>
      </c>
      <c r="E191" s="12"/>
      <c r="F191" s="13">
        <f t="shared" si="38"/>
        <v>0</v>
      </c>
      <c r="G191" s="12"/>
      <c r="H191" s="13">
        <f t="shared" si="39"/>
        <v>0</v>
      </c>
      <c r="I191" s="12"/>
      <c r="J191" s="13">
        <f t="shared" si="40"/>
        <v>0</v>
      </c>
      <c r="K191" s="12"/>
      <c r="L191" s="13">
        <f t="shared" si="41"/>
        <v>0</v>
      </c>
      <c r="M191" s="30">
        <f t="shared" si="42"/>
        <v>0</v>
      </c>
      <c r="N191" s="35"/>
      <c r="O191" s="35"/>
      <c r="P191" s="35"/>
      <c r="Q191" s="35"/>
      <c r="R191" s="38">
        <f t="shared" si="36"/>
        <v>-35</v>
      </c>
      <c r="S191" s="38" t="s">
        <v>46</v>
      </c>
    </row>
    <row r="192" spans="1:19" s="2" customFormat="1" ht="15.75">
      <c r="A192" s="6"/>
      <c r="B192" s="54">
        <f t="shared" si="43"/>
        <v>152</v>
      </c>
      <c r="C192" s="12"/>
      <c r="D192" s="13">
        <f t="shared" si="37"/>
        <v>0</v>
      </c>
      <c r="E192" s="12"/>
      <c r="F192" s="13">
        <f t="shared" si="38"/>
        <v>0</v>
      </c>
      <c r="G192" s="12"/>
      <c r="H192" s="13">
        <f t="shared" si="39"/>
        <v>0</v>
      </c>
      <c r="I192" s="12"/>
      <c r="J192" s="13">
        <f t="shared" si="40"/>
        <v>0</v>
      </c>
      <c r="K192" s="12"/>
      <c r="L192" s="13">
        <f t="shared" si="41"/>
        <v>0</v>
      </c>
      <c r="M192" s="30">
        <f t="shared" si="42"/>
        <v>0</v>
      </c>
      <c r="N192" s="35"/>
      <c r="O192" s="35"/>
      <c r="P192" s="35"/>
      <c r="Q192" s="35"/>
      <c r="R192" s="38">
        <f t="shared" si="36"/>
        <v>-36</v>
      </c>
      <c r="S192" s="38" t="s">
        <v>46</v>
      </c>
    </row>
    <row r="193" spans="1:19" s="2" customFormat="1" ht="15.75">
      <c r="A193" s="6"/>
      <c r="B193" s="54">
        <f t="shared" si="43"/>
        <v>153</v>
      </c>
      <c r="C193" s="12"/>
      <c r="D193" s="13">
        <f t="shared" si="37"/>
        <v>0</v>
      </c>
      <c r="E193" s="12"/>
      <c r="F193" s="13">
        <f t="shared" si="38"/>
        <v>0</v>
      </c>
      <c r="G193" s="12"/>
      <c r="H193" s="13">
        <f t="shared" si="39"/>
        <v>0</v>
      </c>
      <c r="I193" s="12"/>
      <c r="J193" s="13">
        <f t="shared" si="40"/>
        <v>0</v>
      </c>
      <c r="K193" s="12"/>
      <c r="L193" s="13">
        <f t="shared" si="41"/>
        <v>0</v>
      </c>
      <c r="M193" s="30">
        <f t="shared" si="42"/>
        <v>0</v>
      </c>
      <c r="N193" s="35"/>
      <c r="O193" s="35"/>
      <c r="P193" s="35"/>
      <c r="Q193" s="35"/>
      <c r="R193" s="38">
        <f t="shared" si="36"/>
        <v>-37</v>
      </c>
      <c r="S193" s="38" t="s">
        <v>46</v>
      </c>
    </row>
    <row r="194" spans="1:19" s="2" customFormat="1" ht="15.75">
      <c r="A194" s="6"/>
      <c r="B194" s="54">
        <f t="shared" si="43"/>
        <v>154</v>
      </c>
      <c r="C194" s="12"/>
      <c r="D194" s="13">
        <f t="shared" si="37"/>
        <v>0</v>
      </c>
      <c r="E194" s="12"/>
      <c r="F194" s="13">
        <f t="shared" si="38"/>
        <v>0</v>
      </c>
      <c r="G194" s="12"/>
      <c r="H194" s="13">
        <f t="shared" si="39"/>
        <v>0</v>
      </c>
      <c r="I194" s="12"/>
      <c r="J194" s="13">
        <f t="shared" si="40"/>
        <v>0</v>
      </c>
      <c r="K194" s="12"/>
      <c r="L194" s="13">
        <f t="shared" si="41"/>
        <v>0</v>
      </c>
      <c r="M194" s="30">
        <f t="shared" si="42"/>
        <v>0</v>
      </c>
      <c r="N194" s="35"/>
      <c r="O194" s="35"/>
      <c r="P194" s="35"/>
      <c r="Q194" s="35"/>
      <c r="R194" s="38">
        <f t="shared" si="36"/>
        <v>-38</v>
      </c>
      <c r="S194" s="38" t="s">
        <v>46</v>
      </c>
    </row>
    <row r="195" spans="1:19" s="2" customFormat="1" ht="15.75">
      <c r="A195" s="6"/>
      <c r="B195" s="54">
        <f t="shared" si="43"/>
        <v>155</v>
      </c>
      <c r="C195" s="12"/>
      <c r="D195" s="13">
        <f t="shared" si="37"/>
        <v>0</v>
      </c>
      <c r="E195" s="12"/>
      <c r="F195" s="13">
        <f t="shared" si="38"/>
        <v>0</v>
      </c>
      <c r="G195" s="12"/>
      <c r="H195" s="13">
        <f t="shared" si="39"/>
        <v>0</v>
      </c>
      <c r="I195" s="12"/>
      <c r="J195" s="13">
        <f t="shared" si="40"/>
        <v>0</v>
      </c>
      <c r="K195" s="12"/>
      <c r="L195" s="13">
        <f t="shared" si="41"/>
        <v>0</v>
      </c>
      <c r="M195" s="30">
        <f t="shared" si="42"/>
        <v>0</v>
      </c>
      <c r="N195" s="35"/>
      <c r="O195" s="35"/>
      <c r="P195" s="35"/>
      <c r="Q195" s="35"/>
      <c r="R195" s="38">
        <f t="shared" si="36"/>
        <v>-39</v>
      </c>
      <c r="S195" s="38" t="s">
        <v>46</v>
      </c>
    </row>
    <row r="196" spans="1:19" s="2" customFormat="1" ht="15.75">
      <c r="A196" s="6"/>
      <c r="B196" s="54">
        <f t="shared" si="43"/>
        <v>156</v>
      </c>
      <c r="C196" s="12"/>
      <c r="D196" s="13">
        <f t="shared" si="37"/>
        <v>0</v>
      </c>
      <c r="E196" s="12"/>
      <c r="F196" s="13">
        <f t="shared" si="38"/>
        <v>0</v>
      </c>
      <c r="G196" s="12"/>
      <c r="H196" s="13">
        <f t="shared" si="39"/>
        <v>0</v>
      </c>
      <c r="I196" s="12"/>
      <c r="J196" s="13">
        <f t="shared" si="40"/>
        <v>0</v>
      </c>
      <c r="K196" s="12"/>
      <c r="L196" s="13">
        <f t="shared" si="41"/>
        <v>0</v>
      </c>
      <c r="M196" s="30">
        <f t="shared" si="42"/>
        <v>0</v>
      </c>
      <c r="N196" s="35"/>
      <c r="O196" s="35"/>
      <c r="P196" s="35"/>
      <c r="Q196" s="35"/>
      <c r="R196" s="38">
        <f t="shared" si="36"/>
        <v>-40</v>
      </c>
      <c r="S196" s="38" t="s">
        <v>46</v>
      </c>
    </row>
    <row r="197" spans="1:19" s="2" customFormat="1" ht="15.75">
      <c r="A197" s="6"/>
      <c r="B197" s="54">
        <f t="shared" si="43"/>
        <v>157</v>
      </c>
      <c r="C197" s="12"/>
      <c r="D197" s="13">
        <f t="shared" si="37"/>
        <v>0</v>
      </c>
      <c r="E197" s="12"/>
      <c r="F197" s="13">
        <f t="shared" si="38"/>
        <v>0</v>
      </c>
      <c r="G197" s="12"/>
      <c r="H197" s="13">
        <f t="shared" si="39"/>
        <v>0</v>
      </c>
      <c r="I197" s="12"/>
      <c r="J197" s="13">
        <f t="shared" si="40"/>
        <v>0</v>
      </c>
      <c r="K197" s="12"/>
      <c r="L197" s="13">
        <f t="shared" si="41"/>
        <v>0</v>
      </c>
      <c r="M197" s="30">
        <f t="shared" si="42"/>
        <v>0</v>
      </c>
      <c r="N197" s="35"/>
      <c r="O197" s="35"/>
      <c r="P197" s="35"/>
      <c r="Q197" s="35"/>
      <c r="R197" s="38">
        <f t="shared" si="36"/>
        <v>-41</v>
      </c>
      <c r="S197" s="38" t="s">
        <v>46</v>
      </c>
    </row>
    <row r="198" spans="1:19" s="2" customFormat="1" ht="15.75">
      <c r="A198" s="6"/>
      <c r="B198" s="54">
        <f t="shared" si="43"/>
        <v>158</v>
      </c>
      <c r="C198" s="12"/>
      <c r="D198" s="13">
        <f t="shared" si="37"/>
        <v>0</v>
      </c>
      <c r="E198" s="12"/>
      <c r="F198" s="13">
        <f t="shared" si="38"/>
        <v>0</v>
      </c>
      <c r="G198" s="12"/>
      <c r="H198" s="13">
        <f t="shared" si="39"/>
        <v>0</v>
      </c>
      <c r="I198" s="12"/>
      <c r="J198" s="13">
        <f t="shared" si="40"/>
        <v>0</v>
      </c>
      <c r="K198" s="12"/>
      <c r="L198" s="13">
        <f t="shared" si="41"/>
        <v>0</v>
      </c>
      <c r="M198" s="30">
        <f t="shared" si="42"/>
        <v>0</v>
      </c>
      <c r="N198" s="35"/>
      <c r="O198" s="35"/>
      <c r="P198" s="35"/>
      <c r="Q198" s="35"/>
      <c r="R198" s="38">
        <f t="shared" si="36"/>
        <v>-42</v>
      </c>
      <c r="S198" s="38" t="s">
        <v>46</v>
      </c>
    </row>
    <row r="199" spans="1:19" s="2" customFormat="1" ht="15.75">
      <c r="A199" s="6"/>
      <c r="B199" s="54">
        <f t="shared" si="43"/>
        <v>159</v>
      </c>
      <c r="C199" s="12"/>
      <c r="D199" s="13">
        <f t="shared" si="37"/>
        <v>0</v>
      </c>
      <c r="E199" s="12"/>
      <c r="F199" s="13">
        <f t="shared" si="38"/>
        <v>0</v>
      </c>
      <c r="G199" s="12"/>
      <c r="H199" s="13">
        <f t="shared" si="39"/>
        <v>0</v>
      </c>
      <c r="I199" s="12"/>
      <c r="J199" s="13">
        <f t="shared" si="40"/>
        <v>0</v>
      </c>
      <c r="K199" s="12"/>
      <c r="L199" s="13">
        <f t="shared" si="41"/>
        <v>0</v>
      </c>
      <c r="M199" s="30">
        <f t="shared" si="42"/>
        <v>0</v>
      </c>
      <c r="N199" s="35"/>
      <c r="O199" s="35"/>
      <c r="P199" s="35"/>
      <c r="Q199" s="35"/>
      <c r="R199" s="38">
        <f t="shared" si="36"/>
        <v>-43</v>
      </c>
      <c r="S199" s="38" t="s">
        <v>46</v>
      </c>
    </row>
    <row r="200" spans="1:19" s="2" customFormat="1" ht="15.75">
      <c r="A200" s="6"/>
      <c r="B200" s="54">
        <f t="shared" si="43"/>
        <v>160</v>
      </c>
      <c r="C200" s="12"/>
      <c r="D200" s="13">
        <f t="shared" si="37"/>
        <v>0</v>
      </c>
      <c r="E200" s="12"/>
      <c r="F200" s="13">
        <f t="shared" si="38"/>
        <v>0</v>
      </c>
      <c r="G200" s="12"/>
      <c r="H200" s="13">
        <f t="shared" si="39"/>
        <v>0</v>
      </c>
      <c r="I200" s="12"/>
      <c r="J200" s="13">
        <f t="shared" si="40"/>
        <v>0</v>
      </c>
      <c r="K200" s="12"/>
      <c r="L200" s="13">
        <f t="shared" si="41"/>
        <v>0</v>
      </c>
      <c r="M200" s="30">
        <f t="shared" si="42"/>
        <v>0</v>
      </c>
      <c r="N200" s="35"/>
      <c r="O200" s="35"/>
      <c r="P200" s="35"/>
      <c r="Q200" s="35"/>
      <c r="R200" s="38">
        <f t="shared" si="36"/>
        <v>-44</v>
      </c>
      <c r="S200" s="38" t="s">
        <v>46</v>
      </c>
    </row>
    <row r="201" spans="1:19" s="2" customFormat="1" ht="15.75">
      <c r="A201" s="6"/>
      <c r="B201" s="54">
        <f t="shared" si="43"/>
        <v>161</v>
      </c>
      <c r="C201" s="12"/>
      <c r="D201" s="13">
        <f t="shared" ref="D201:D232" si="44">IFERROR(INDEX(O:O, MATCH(C201,N:N,0)),"0")</f>
        <v>0</v>
      </c>
      <c r="E201" s="12"/>
      <c r="F201" s="13">
        <f t="shared" ref="F201:F232" si="45">IFERROR(INDEX(O:O, MATCH(E201,N:N,0)),"0")</f>
        <v>0</v>
      </c>
      <c r="G201" s="12"/>
      <c r="H201" s="13">
        <f t="shared" ref="H201:H232" si="46">IFERROR(INDEX(O:O, MATCH(G201,N:N,0)),"0")</f>
        <v>0</v>
      </c>
      <c r="I201" s="12"/>
      <c r="J201" s="13">
        <f t="shared" ref="J201:J232" si="47">IFERROR(INDEX(O:O, MATCH(I201,N:N,0)),"0")</f>
        <v>0</v>
      </c>
      <c r="K201" s="12"/>
      <c r="L201" s="13">
        <f t="shared" ref="L201:L232" si="48">IFERROR(INDEX(O:O, MATCH(K201,N:N,0)),"0")</f>
        <v>0</v>
      </c>
      <c r="M201" s="30">
        <f t="shared" si="42"/>
        <v>0</v>
      </c>
      <c r="N201" s="35"/>
      <c r="O201" s="35"/>
      <c r="P201" s="35"/>
      <c r="Q201" s="35"/>
      <c r="R201" s="38">
        <f t="shared" si="36"/>
        <v>-45</v>
      </c>
      <c r="S201" s="38" t="s">
        <v>46</v>
      </c>
    </row>
    <row r="202" spans="1:19" s="2" customFormat="1" ht="15.75">
      <c r="A202" s="6"/>
      <c r="B202" s="54">
        <f t="shared" si="43"/>
        <v>162</v>
      </c>
      <c r="C202" s="12"/>
      <c r="D202" s="13">
        <f t="shared" si="44"/>
        <v>0</v>
      </c>
      <c r="E202" s="12"/>
      <c r="F202" s="13">
        <f t="shared" si="45"/>
        <v>0</v>
      </c>
      <c r="G202" s="12"/>
      <c r="H202" s="13">
        <f t="shared" si="46"/>
        <v>0</v>
      </c>
      <c r="I202" s="12"/>
      <c r="J202" s="13">
        <f t="shared" si="47"/>
        <v>0</v>
      </c>
      <c r="K202" s="12"/>
      <c r="L202" s="13">
        <f t="shared" si="48"/>
        <v>0</v>
      </c>
      <c r="M202" s="30">
        <f t="shared" si="42"/>
        <v>0</v>
      </c>
      <c r="N202" s="35"/>
      <c r="O202" s="35"/>
      <c r="P202" s="35"/>
      <c r="Q202" s="35"/>
      <c r="R202" s="38">
        <f t="shared" si="36"/>
        <v>-46</v>
      </c>
      <c r="S202" s="38" t="s">
        <v>46</v>
      </c>
    </row>
    <row r="203" spans="1:19" s="2" customFormat="1" ht="15.75">
      <c r="A203" s="6"/>
      <c r="B203" s="54">
        <f t="shared" si="43"/>
        <v>163</v>
      </c>
      <c r="C203" s="12"/>
      <c r="D203" s="13">
        <f t="shared" si="44"/>
        <v>0</v>
      </c>
      <c r="E203" s="12"/>
      <c r="F203" s="13">
        <f t="shared" si="45"/>
        <v>0</v>
      </c>
      <c r="G203" s="12"/>
      <c r="H203" s="13">
        <f t="shared" si="46"/>
        <v>0</v>
      </c>
      <c r="I203" s="12"/>
      <c r="J203" s="13">
        <f t="shared" si="47"/>
        <v>0</v>
      </c>
      <c r="K203" s="12"/>
      <c r="L203" s="13">
        <f t="shared" si="48"/>
        <v>0</v>
      </c>
      <c r="M203" s="30">
        <f t="shared" si="42"/>
        <v>0</v>
      </c>
      <c r="N203" s="35"/>
      <c r="O203" s="35"/>
      <c r="P203" s="35"/>
      <c r="Q203" s="35"/>
      <c r="R203" s="38">
        <f t="shared" si="36"/>
        <v>-47</v>
      </c>
      <c r="S203" s="38" t="s">
        <v>46</v>
      </c>
    </row>
    <row r="204" spans="1:19" s="2" customFormat="1" ht="15.75">
      <c r="A204" s="6"/>
      <c r="B204" s="54">
        <f t="shared" si="43"/>
        <v>164</v>
      </c>
      <c r="C204" s="12"/>
      <c r="D204" s="13">
        <f t="shared" si="44"/>
        <v>0</v>
      </c>
      <c r="E204" s="12"/>
      <c r="F204" s="13">
        <f t="shared" si="45"/>
        <v>0</v>
      </c>
      <c r="G204" s="12"/>
      <c r="H204" s="13">
        <f t="shared" si="46"/>
        <v>0</v>
      </c>
      <c r="I204" s="12"/>
      <c r="J204" s="13">
        <f t="shared" si="47"/>
        <v>0</v>
      </c>
      <c r="K204" s="12"/>
      <c r="L204" s="13">
        <f t="shared" si="48"/>
        <v>0</v>
      </c>
      <c r="M204" s="30">
        <f t="shared" si="42"/>
        <v>0</v>
      </c>
      <c r="N204" s="35"/>
      <c r="O204" s="35"/>
      <c r="P204" s="35"/>
      <c r="Q204" s="35"/>
      <c r="R204" s="38">
        <f t="shared" si="36"/>
        <v>-48</v>
      </c>
      <c r="S204" s="38" t="s">
        <v>46</v>
      </c>
    </row>
    <row r="205" spans="1:19" s="2" customFormat="1" ht="15.75">
      <c r="A205" s="6"/>
      <c r="B205" s="54">
        <f t="shared" si="43"/>
        <v>165</v>
      </c>
      <c r="C205" s="12"/>
      <c r="D205" s="13">
        <f t="shared" si="44"/>
        <v>0</v>
      </c>
      <c r="E205" s="12"/>
      <c r="F205" s="13">
        <f t="shared" si="45"/>
        <v>0</v>
      </c>
      <c r="G205" s="12"/>
      <c r="H205" s="13">
        <f t="shared" si="46"/>
        <v>0</v>
      </c>
      <c r="I205" s="12"/>
      <c r="J205" s="13">
        <f t="shared" si="47"/>
        <v>0</v>
      </c>
      <c r="K205" s="12"/>
      <c r="L205" s="13">
        <f t="shared" si="48"/>
        <v>0</v>
      </c>
      <c r="M205" s="30">
        <f t="shared" si="42"/>
        <v>0</v>
      </c>
      <c r="N205" s="35"/>
      <c r="O205" s="35"/>
      <c r="P205" s="35"/>
      <c r="Q205" s="35"/>
      <c r="R205" s="38">
        <f t="shared" si="36"/>
        <v>-49</v>
      </c>
      <c r="S205" s="38" t="s">
        <v>46</v>
      </c>
    </row>
    <row r="206" spans="1:19" s="2" customFormat="1" ht="15.75">
      <c r="A206" s="6"/>
      <c r="B206" s="54">
        <f t="shared" si="43"/>
        <v>166</v>
      </c>
      <c r="C206" s="12"/>
      <c r="D206" s="13">
        <f t="shared" si="44"/>
        <v>0</v>
      </c>
      <c r="E206" s="12"/>
      <c r="F206" s="13">
        <f t="shared" si="45"/>
        <v>0</v>
      </c>
      <c r="G206" s="12"/>
      <c r="H206" s="13">
        <f t="shared" si="46"/>
        <v>0</v>
      </c>
      <c r="I206" s="12"/>
      <c r="J206" s="13">
        <f t="shared" si="47"/>
        <v>0</v>
      </c>
      <c r="K206" s="12"/>
      <c r="L206" s="13">
        <f t="shared" si="48"/>
        <v>0</v>
      </c>
      <c r="M206" s="30">
        <f t="shared" si="42"/>
        <v>0</v>
      </c>
      <c r="N206" s="35"/>
      <c r="O206" s="35"/>
      <c r="P206" s="35"/>
      <c r="Q206" s="35"/>
      <c r="R206" s="38">
        <f t="shared" si="36"/>
        <v>-50</v>
      </c>
      <c r="S206" s="38" t="s">
        <v>46</v>
      </c>
    </row>
    <row r="207" spans="1:19" s="2" customFormat="1" ht="15.75">
      <c r="A207" s="6"/>
      <c r="B207" s="54">
        <f t="shared" si="43"/>
        <v>167</v>
      </c>
      <c r="C207" s="12"/>
      <c r="D207" s="13">
        <f t="shared" si="44"/>
        <v>0</v>
      </c>
      <c r="E207" s="12"/>
      <c r="F207" s="13">
        <f t="shared" si="45"/>
        <v>0</v>
      </c>
      <c r="G207" s="12"/>
      <c r="H207" s="13">
        <f t="shared" si="46"/>
        <v>0</v>
      </c>
      <c r="I207" s="12"/>
      <c r="J207" s="13">
        <f t="shared" si="47"/>
        <v>0</v>
      </c>
      <c r="K207" s="12"/>
      <c r="L207" s="13">
        <f t="shared" si="48"/>
        <v>0</v>
      </c>
      <c r="M207" s="30">
        <f t="shared" si="42"/>
        <v>0</v>
      </c>
      <c r="N207" s="35"/>
      <c r="O207" s="35"/>
      <c r="P207" s="35"/>
      <c r="Q207" s="35"/>
      <c r="R207" s="38">
        <f t="shared" ref="R207:R231" si="49">SUM(R206-1)</f>
        <v>-51</v>
      </c>
      <c r="S207" s="38" t="s">
        <v>46</v>
      </c>
    </row>
    <row r="208" spans="1:19" s="2" customFormat="1" ht="15.75">
      <c r="A208" s="6"/>
      <c r="B208" s="54">
        <f t="shared" si="43"/>
        <v>168</v>
      </c>
      <c r="C208" s="12"/>
      <c r="D208" s="13">
        <f t="shared" si="44"/>
        <v>0</v>
      </c>
      <c r="E208" s="12"/>
      <c r="F208" s="13">
        <f t="shared" si="45"/>
        <v>0</v>
      </c>
      <c r="G208" s="12"/>
      <c r="H208" s="13">
        <f t="shared" si="46"/>
        <v>0</v>
      </c>
      <c r="I208" s="12"/>
      <c r="J208" s="13">
        <f t="shared" si="47"/>
        <v>0</v>
      </c>
      <c r="K208" s="12"/>
      <c r="L208" s="13">
        <f t="shared" si="48"/>
        <v>0</v>
      </c>
      <c r="M208" s="30">
        <f t="shared" si="42"/>
        <v>0</v>
      </c>
      <c r="N208" s="35"/>
      <c r="O208" s="35"/>
      <c r="P208" s="35"/>
      <c r="Q208" s="35"/>
      <c r="R208" s="38">
        <f t="shared" si="49"/>
        <v>-52</v>
      </c>
      <c r="S208" s="38" t="s">
        <v>46</v>
      </c>
    </row>
    <row r="209" spans="1:19" s="2" customFormat="1" ht="15.75">
      <c r="A209" s="6"/>
      <c r="B209" s="54">
        <f t="shared" si="43"/>
        <v>169</v>
      </c>
      <c r="C209" s="12"/>
      <c r="D209" s="13">
        <f t="shared" si="44"/>
        <v>0</v>
      </c>
      <c r="E209" s="12"/>
      <c r="F209" s="13">
        <f t="shared" si="45"/>
        <v>0</v>
      </c>
      <c r="G209" s="12"/>
      <c r="H209" s="13">
        <f t="shared" si="46"/>
        <v>0</v>
      </c>
      <c r="I209" s="12"/>
      <c r="J209" s="13">
        <f t="shared" si="47"/>
        <v>0</v>
      </c>
      <c r="K209" s="12"/>
      <c r="L209" s="13">
        <f t="shared" si="48"/>
        <v>0</v>
      </c>
      <c r="M209" s="30">
        <f t="shared" si="42"/>
        <v>0</v>
      </c>
      <c r="N209" s="35"/>
      <c r="O209" s="35"/>
      <c r="P209" s="35"/>
      <c r="Q209" s="35"/>
      <c r="R209" s="38">
        <f t="shared" si="49"/>
        <v>-53</v>
      </c>
      <c r="S209" s="38" t="s">
        <v>46</v>
      </c>
    </row>
    <row r="210" spans="1:19" s="2" customFormat="1" ht="15.75">
      <c r="A210" s="6"/>
      <c r="B210" s="54">
        <f t="shared" si="43"/>
        <v>170</v>
      </c>
      <c r="C210" s="12"/>
      <c r="D210" s="13">
        <f t="shared" si="44"/>
        <v>0</v>
      </c>
      <c r="E210" s="12"/>
      <c r="F210" s="13">
        <f t="shared" si="45"/>
        <v>0</v>
      </c>
      <c r="G210" s="12"/>
      <c r="H210" s="13">
        <f t="shared" si="46"/>
        <v>0</v>
      </c>
      <c r="I210" s="12"/>
      <c r="J210" s="13">
        <f t="shared" si="47"/>
        <v>0</v>
      </c>
      <c r="K210" s="12"/>
      <c r="L210" s="13">
        <f t="shared" si="48"/>
        <v>0</v>
      </c>
      <c r="M210" s="30">
        <f t="shared" si="42"/>
        <v>0</v>
      </c>
      <c r="N210" s="35"/>
      <c r="O210" s="35"/>
      <c r="P210" s="35"/>
      <c r="Q210" s="35"/>
      <c r="R210" s="38">
        <f t="shared" si="49"/>
        <v>-54</v>
      </c>
      <c r="S210" s="38" t="s">
        <v>46</v>
      </c>
    </row>
    <row r="211" spans="1:19" s="2" customFormat="1" ht="15.75">
      <c r="A211" s="6"/>
      <c r="B211" s="54">
        <f t="shared" si="43"/>
        <v>171</v>
      </c>
      <c r="C211" s="12"/>
      <c r="D211" s="13">
        <f t="shared" si="44"/>
        <v>0</v>
      </c>
      <c r="E211" s="12"/>
      <c r="F211" s="13">
        <f t="shared" si="45"/>
        <v>0</v>
      </c>
      <c r="G211" s="12"/>
      <c r="H211" s="13">
        <f t="shared" si="46"/>
        <v>0</v>
      </c>
      <c r="I211" s="12"/>
      <c r="J211" s="13">
        <f t="shared" si="47"/>
        <v>0</v>
      </c>
      <c r="K211" s="12"/>
      <c r="L211" s="13">
        <f t="shared" si="48"/>
        <v>0</v>
      </c>
      <c r="M211" s="30">
        <f t="shared" si="42"/>
        <v>0</v>
      </c>
      <c r="N211" s="35"/>
      <c r="O211" s="35"/>
      <c r="P211" s="35"/>
      <c r="Q211" s="35"/>
      <c r="R211" s="38">
        <f t="shared" si="49"/>
        <v>-55</v>
      </c>
      <c r="S211" s="38" t="s">
        <v>46</v>
      </c>
    </row>
    <row r="212" spans="1:19" s="2" customFormat="1" ht="15.75">
      <c r="A212" s="6"/>
      <c r="B212" s="54">
        <f t="shared" si="43"/>
        <v>172</v>
      </c>
      <c r="C212" s="12"/>
      <c r="D212" s="13">
        <f t="shared" si="44"/>
        <v>0</v>
      </c>
      <c r="E212" s="12"/>
      <c r="F212" s="13">
        <f t="shared" si="45"/>
        <v>0</v>
      </c>
      <c r="G212" s="12"/>
      <c r="H212" s="13">
        <f t="shared" si="46"/>
        <v>0</v>
      </c>
      <c r="I212" s="12"/>
      <c r="J212" s="13">
        <f t="shared" si="47"/>
        <v>0</v>
      </c>
      <c r="K212" s="12"/>
      <c r="L212" s="13">
        <f t="shared" si="48"/>
        <v>0</v>
      </c>
      <c r="M212" s="30">
        <f t="shared" si="42"/>
        <v>0</v>
      </c>
      <c r="N212" s="35"/>
      <c r="O212" s="35"/>
      <c r="P212" s="35"/>
      <c r="Q212" s="35"/>
      <c r="R212" s="38">
        <f t="shared" si="49"/>
        <v>-56</v>
      </c>
      <c r="S212" s="38" t="s">
        <v>46</v>
      </c>
    </row>
    <row r="213" spans="1:19" s="2" customFormat="1" ht="15.75">
      <c r="A213" s="6"/>
      <c r="B213" s="54">
        <f t="shared" si="43"/>
        <v>173</v>
      </c>
      <c r="C213" s="12"/>
      <c r="D213" s="13">
        <f t="shared" si="44"/>
        <v>0</v>
      </c>
      <c r="E213" s="12"/>
      <c r="F213" s="13">
        <f t="shared" si="45"/>
        <v>0</v>
      </c>
      <c r="G213" s="12"/>
      <c r="H213" s="13">
        <f t="shared" si="46"/>
        <v>0</v>
      </c>
      <c r="I213" s="12"/>
      <c r="J213" s="13">
        <f t="shared" si="47"/>
        <v>0</v>
      </c>
      <c r="K213" s="12"/>
      <c r="L213" s="13">
        <f t="shared" si="48"/>
        <v>0</v>
      </c>
      <c r="M213" s="30">
        <f t="shared" si="42"/>
        <v>0</v>
      </c>
      <c r="N213" s="35"/>
      <c r="O213" s="35"/>
      <c r="P213" s="35"/>
      <c r="Q213" s="35"/>
      <c r="R213" s="38">
        <f t="shared" si="49"/>
        <v>-57</v>
      </c>
      <c r="S213" s="38" t="s">
        <v>46</v>
      </c>
    </row>
    <row r="214" spans="1:19" s="2" customFormat="1" ht="15.75">
      <c r="A214" s="6"/>
      <c r="B214" s="54">
        <f t="shared" si="43"/>
        <v>174</v>
      </c>
      <c r="C214" s="12"/>
      <c r="D214" s="13">
        <f t="shared" si="44"/>
        <v>0</v>
      </c>
      <c r="E214" s="12"/>
      <c r="F214" s="13">
        <f t="shared" si="45"/>
        <v>0</v>
      </c>
      <c r="G214" s="12"/>
      <c r="H214" s="13">
        <f t="shared" si="46"/>
        <v>0</v>
      </c>
      <c r="I214" s="12"/>
      <c r="J214" s="13">
        <f t="shared" si="47"/>
        <v>0</v>
      </c>
      <c r="K214" s="12"/>
      <c r="L214" s="13">
        <f t="shared" si="48"/>
        <v>0</v>
      </c>
      <c r="M214" s="30">
        <f t="shared" si="42"/>
        <v>0</v>
      </c>
      <c r="N214" s="35"/>
      <c r="O214" s="35"/>
      <c r="P214" s="35"/>
      <c r="Q214" s="35"/>
      <c r="R214" s="38">
        <f t="shared" si="49"/>
        <v>-58</v>
      </c>
      <c r="S214" s="38" t="s">
        <v>46</v>
      </c>
    </row>
    <row r="215" spans="1:19" s="2" customFormat="1" ht="15.75">
      <c r="A215" s="6"/>
      <c r="B215" s="54">
        <f t="shared" si="43"/>
        <v>175</v>
      </c>
      <c r="C215" s="12"/>
      <c r="D215" s="13">
        <f t="shared" si="44"/>
        <v>0</v>
      </c>
      <c r="E215" s="12"/>
      <c r="F215" s="13">
        <f t="shared" si="45"/>
        <v>0</v>
      </c>
      <c r="G215" s="12"/>
      <c r="H215" s="13">
        <f t="shared" si="46"/>
        <v>0</v>
      </c>
      <c r="I215" s="12"/>
      <c r="J215" s="13">
        <f t="shared" si="47"/>
        <v>0</v>
      </c>
      <c r="K215" s="12"/>
      <c r="L215" s="13">
        <f t="shared" si="48"/>
        <v>0</v>
      </c>
      <c r="M215" s="30">
        <f t="shared" si="42"/>
        <v>0</v>
      </c>
      <c r="N215" s="35"/>
      <c r="O215" s="35"/>
      <c r="P215" s="35"/>
      <c r="Q215" s="35"/>
      <c r="R215" s="38">
        <f t="shared" si="49"/>
        <v>-59</v>
      </c>
      <c r="S215" s="38" t="s">
        <v>46</v>
      </c>
    </row>
    <row r="216" spans="1:19" s="2" customFormat="1" ht="15.75">
      <c r="A216" s="6"/>
      <c r="B216" s="54">
        <f t="shared" si="43"/>
        <v>176</v>
      </c>
      <c r="C216" s="12"/>
      <c r="D216" s="13">
        <f t="shared" si="44"/>
        <v>0</v>
      </c>
      <c r="E216" s="12"/>
      <c r="F216" s="13">
        <f t="shared" si="45"/>
        <v>0</v>
      </c>
      <c r="G216" s="12"/>
      <c r="H216" s="13">
        <f t="shared" si="46"/>
        <v>0</v>
      </c>
      <c r="I216" s="12"/>
      <c r="J216" s="13">
        <f t="shared" si="47"/>
        <v>0</v>
      </c>
      <c r="K216" s="12"/>
      <c r="L216" s="13">
        <f t="shared" si="48"/>
        <v>0</v>
      </c>
      <c r="M216" s="30">
        <f t="shared" si="42"/>
        <v>0</v>
      </c>
      <c r="N216" s="35"/>
      <c r="O216" s="35"/>
      <c r="P216" s="35"/>
      <c r="Q216" s="35"/>
      <c r="R216" s="38">
        <f t="shared" si="49"/>
        <v>-60</v>
      </c>
      <c r="S216" s="38" t="s">
        <v>46</v>
      </c>
    </row>
    <row r="217" spans="1:19" s="2" customFormat="1" ht="15.75">
      <c r="A217" s="6"/>
      <c r="B217" s="54">
        <f t="shared" si="43"/>
        <v>177</v>
      </c>
      <c r="C217" s="12"/>
      <c r="D217" s="13">
        <f t="shared" si="44"/>
        <v>0</v>
      </c>
      <c r="E217" s="12"/>
      <c r="F217" s="13">
        <f t="shared" si="45"/>
        <v>0</v>
      </c>
      <c r="G217" s="12"/>
      <c r="H217" s="13">
        <f t="shared" si="46"/>
        <v>0</v>
      </c>
      <c r="I217" s="12"/>
      <c r="J217" s="13">
        <f t="shared" si="47"/>
        <v>0</v>
      </c>
      <c r="K217" s="12"/>
      <c r="L217" s="13">
        <f t="shared" si="48"/>
        <v>0</v>
      </c>
      <c r="M217" s="30">
        <f t="shared" si="42"/>
        <v>0</v>
      </c>
      <c r="N217" s="35"/>
      <c r="O217" s="35"/>
      <c r="P217" s="35"/>
      <c r="Q217" s="35"/>
      <c r="R217" s="38">
        <f t="shared" si="49"/>
        <v>-61</v>
      </c>
      <c r="S217" s="38" t="s">
        <v>46</v>
      </c>
    </row>
    <row r="218" spans="1:19" s="2" customFormat="1" ht="15.75">
      <c r="A218" s="6"/>
      <c r="B218" s="54">
        <f t="shared" si="43"/>
        <v>178</v>
      </c>
      <c r="C218" s="12"/>
      <c r="D218" s="13">
        <f t="shared" si="44"/>
        <v>0</v>
      </c>
      <c r="E218" s="12"/>
      <c r="F218" s="13">
        <f t="shared" si="45"/>
        <v>0</v>
      </c>
      <c r="G218" s="12"/>
      <c r="H218" s="13">
        <f t="shared" si="46"/>
        <v>0</v>
      </c>
      <c r="I218" s="12"/>
      <c r="J218" s="13">
        <f t="shared" si="47"/>
        <v>0</v>
      </c>
      <c r="K218" s="12"/>
      <c r="L218" s="13">
        <f t="shared" si="48"/>
        <v>0</v>
      </c>
      <c r="M218" s="30">
        <f t="shared" si="42"/>
        <v>0</v>
      </c>
      <c r="N218" s="35"/>
      <c r="O218" s="35"/>
      <c r="P218" s="35"/>
      <c r="Q218" s="35"/>
      <c r="R218" s="38">
        <f t="shared" si="49"/>
        <v>-62</v>
      </c>
      <c r="S218" s="38" t="s">
        <v>46</v>
      </c>
    </row>
    <row r="219" spans="1:19" s="2" customFormat="1" ht="15.75">
      <c r="A219" s="6"/>
      <c r="B219" s="54">
        <f t="shared" si="43"/>
        <v>179</v>
      </c>
      <c r="C219" s="12"/>
      <c r="D219" s="13">
        <f t="shared" si="44"/>
        <v>0</v>
      </c>
      <c r="E219" s="12"/>
      <c r="F219" s="13">
        <f t="shared" si="45"/>
        <v>0</v>
      </c>
      <c r="G219" s="12"/>
      <c r="H219" s="13">
        <f t="shared" si="46"/>
        <v>0</v>
      </c>
      <c r="I219" s="12"/>
      <c r="J219" s="13">
        <f t="shared" si="47"/>
        <v>0</v>
      </c>
      <c r="K219" s="12"/>
      <c r="L219" s="13">
        <f t="shared" si="48"/>
        <v>0</v>
      </c>
      <c r="M219" s="30">
        <f t="shared" si="42"/>
        <v>0</v>
      </c>
      <c r="N219" s="35"/>
      <c r="O219" s="35"/>
      <c r="P219" s="35"/>
      <c r="Q219" s="35"/>
      <c r="R219" s="38">
        <f t="shared" si="49"/>
        <v>-63</v>
      </c>
      <c r="S219" s="38" t="s">
        <v>46</v>
      </c>
    </row>
    <row r="220" spans="1:19" s="2" customFormat="1" ht="15.75">
      <c r="A220" s="6"/>
      <c r="B220" s="54">
        <f t="shared" si="43"/>
        <v>180</v>
      </c>
      <c r="C220" s="12"/>
      <c r="D220" s="13">
        <f t="shared" si="44"/>
        <v>0</v>
      </c>
      <c r="E220" s="12"/>
      <c r="F220" s="13">
        <f t="shared" si="45"/>
        <v>0</v>
      </c>
      <c r="G220" s="12"/>
      <c r="H220" s="13">
        <f t="shared" si="46"/>
        <v>0</v>
      </c>
      <c r="I220" s="12"/>
      <c r="J220" s="13">
        <f t="shared" si="47"/>
        <v>0</v>
      </c>
      <c r="K220" s="12"/>
      <c r="L220" s="13">
        <f t="shared" si="48"/>
        <v>0</v>
      </c>
      <c r="M220" s="30">
        <f t="shared" si="42"/>
        <v>0</v>
      </c>
      <c r="N220" s="35"/>
      <c r="O220" s="35"/>
      <c r="P220" s="35"/>
      <c r="Q220" s="35"/>
      <c r="R220" s="38">
        <f t="shared" si="49"/>
        <v>-64</v>
      </c>
      <c r="S220" s="38" t="s">
        <v>46</v>
      </c>
    </row>
    <row r="221" spans="1:19" s="2" customFormat="1" ht="15.75">
      <c r="A221" s="6"/>
      <c r="B221" s="54">
        <f t="shared" si="43"/>
        <v>181</v>
      </c>
      <c r="C221" s="12"/>
      <c r="D221" s="13">
        <f t="shared" si="44"/>
        <v>0</v>
      </c>
      <c r="E221" s="12"/>
      <c r="F221" s="13">
        <f t="shared" si="45"/>
        <v>0</v>
      </c>
      <c r="G221" s="12"/>
      <c r="H221" s="13">
        <f t="shared" si="46"/>
        <v>0</v>
      </c>
      <c r="I221" s="12"/>
      <c r="J221" s="13">
        <f t="shared" si="47"/>
        <v>0</v>
      </c>
      <c r="K221" s="12"/>
      <c r="L221" s="13">
        <f t="shared" si="48"/>
        <v>0</v>
      </c>
      <c r="M221" s="30">
        <f t="shared" si="42"/>
        <v>0</v>
      </c>
      <c r="N221" s="35"/>
      <c r="O221" s="35"/>
      <c r="P221" s="35"/>
      <c r="Q221" s="35"/>
      <c r="R221" s="38">
        <f t="shared" si="49"/>
        <v>-65</v>
      </c>
      <c r="S221" s="38" t="s">
        <v>46</v>
      </c>
    </row>
    <row r="222" spans="1:19" s="2" customFormat="1" ht="15.75">
      <c r="A222" s="6"/>
      <c r="B222" s="54">
        <f t="shared" si="43"/>
        <v>182</v>
      </c>
      <c r="C222" s="12"/>
      <c r="D222" s="13">
        <f t="shared" si="44"/>
        <v>0</v>
      </c>
      <c r="E222" s="12"/>
      <c r="F222" s="13">
        <f t="shared" si="45"/>
        <v>0</v>
      </c>
      <c r="G222" s="12"/>
      <c r="H222" s="13">
        <f t="shared" si="46"/>
        <v>0</v>
      </c>
      <c r="I222" s="12"/>
      <c r="J222" s="13">
        <f t="shared" si="47"/>
        <v>0</v>
      </c>
      <c r="K222" s="12"/>
      <c r="L222" s="13">
        <f t="shared" si="48"/>
        <v>0</v>
      </c>
      <c r="M222" s="30">
        <f t="shared" si="42"/>
        <v>0</v>
      </c>
      <c r="N222" s="35"/>
      <c r="O222" s="35"/>
      <c r="P222" s="35"/>
      <c r="Q222" s="35"/>
      <c r="R222" s="38">
        <f t="shared" si="49"/>
        <v>-66</v>
      </c>
      <c r="S222" s="38" t="s">
        <v>46</v>
      </c>
    </row>
    <row r="223" spans="1:19" s="2" customFormat="1" ht="15.75">
      <c r="A223" s="6"/>
      <c r="B223" s="54">
        <f t="shared" si="43"/>
        <v>183</v>
      </c>
      <c r="C223" s="12"/>
      <c r="D223" s="13">
        <f t="shared" si="44"/>
        <v>0</v>
      </c>
      <c r="E223" s="12"/>
      <c r="F223" s="13">
        <f t="shared" si="45"/>
        <v>0</v>
      </c>
      <c r="G223" s="12"/>
      <c r="H223" s="13">
        <f t="shared" si="46"/>
        <v>0</v>
      </c>
      <c r="I223" s="12"/>
      <c r="J223" s="13">
        <f t="shared" si="47"/>
        <v>0</v>
      </c>
      <c r="K223" s="12"/>
      <c r="L223" s="13">
        <f t="shared" si="48"/>
        <v>0</v>
      </c>
      <c r="M223" s="30">
        <f t="shared" si="42"/>
        <v>0</v>
      </c>
      <c r="N223" s="35"/>
      <c r="O223" s="35"/>
      <c r="P223" s="35"/>
      <c r="Q223" s="35"/>
      <c r="R223" s="38">
        <f t="shared" si="49"/>
        <v>-67</v>
      </c>
      <c r="S223" s="38" t="s">
        <v>46</v>
      </c>
    </row>
    <row r="224" spans="1:19" s="2" customFormat="1" ht="15.75">
      <c r="A224" s="6"/>
      <c r="B224" s="54">
        <f t="shared" si="43"/>
        <v>184</v>
      </c>
      <c r="C224" s="12"/>
      <c r="D224" s="13">
        <f t="shared" si="44"/>
        <v>0</v>
      </c>
      <c r="E224" s="12"/>
      <c r="F224" s="13">
        <f t="shared" si="45"/>
        <v>0</v>
      </c>
      <c r="G224" s="12"/>
      <c r="H224" s="13">
        <f t="shared" si="46"/>
        <v>0</v>
      </c>
      <c r="I224" s="12"/>
      <c r="J224" s="13">
        <f t="shared" si="47"/>
        <v>0</v>
      </c>
      <c r="K224" s="12"/>
      <c r="L224" s="13">
        <f t="shared" si="48"/>
        <v>0</v>
      </c>
      <c r="M224" s="30">
        <f t="shared" si="42"/>
        <v>0</v>
      </c>
      <c r="N224" s="35"/>
      <c r="O224" s="35"/>
      <c r="P224" s="35"/>
      <c r="Q224" s="35"/>
      <c r="R224" s="38">
        <f t="shared" si="49"/>
        <v>-68</v>
      </c>
      <c r="S224" s="38" t="s">
        <v>46</v>
      </c>
    </row>
    <row r="225" spans="1:19" s="2" customFormat="1" ht="15.75">
      <c r="A225" s="6"/>
      <c r="B225" s="54">
        <f t="shared" si="43"/>
        <v>185</v>
      </c>
      <c r="C225" s="12"/>
      <c r="D225" s="13">
        <f t="shared" si="44"/>
        <v>0</v>
      </c>
      <c r="E225" s="12"/>
      <c r="F225" s="13">
        <f t="shared" si="45"/>
        <v>0</v>
      </c>
      <c r="G225" s="12"/>
      <c r="H225" s="13">
        <f t="shared" si="46"/>
        <v>0</v>
      </c>
      <c r="I225" s="12"/>
      <c r="J225" s="13">
        <f t="shared" si="47"/>
        <v>0</v>
      </c>
      <c r="K225" s="12"/>
      <c r="L225" s="13">
        <f t="shared" si="48"/>
        <v>0</v>
      </c>
      <c r="M225" s="30">
        <f t="shared" si="42"/>
        <v>0</v>
      </c>
      <c r="N225" s="35"/>
      <c r="O225" s="35"/>
      <c r="P225" s="35"/>
      <c r="Q225" s="35"/>
      <c r="R225" s="38">
        <f t="shared" si="49"/>
        <v>-69</v>
      </c>
      <c r="S225" s="38" t="s">
        <v>46</v>
      </c>
    </row>
    <row r="226" spans="1:19" s="2" customFormat="1" ht="15.75">
      <c r="A226" s="6"/>
      <c r="B226" s="54">
        <f t="shared" si="43"/>
        <v>186</v>
      </c>
      <c r="C226" s="12"/>
      <c r="D226" s="13">
        <f t="shared" si="44"/>
        <v>0</v>
      </c>
      <c r="E226" s="12"/>
      <c r="F226" s="13">
        <f t="shared" si="45"/>
        <v>0</v>
      </c>
      <c r="G226" s="12"/>
      <c r="H226" s="13">
        <f t="shared" si="46"/>
        <v>0</v>
      </c>
      <c r="I226" s="12"/>
      <c r="J226" s="13">
        <f t="shared" si="47"/>
        <v>0</v>
      </c>
      <c r="K226" s="12"/>
      <c r="L226" s="13">
        <f t="shared" si="48"/>
        <v>0</v>
      </c>
      <c r="M226" s="30">
        <f t="shared" si="42"/>
        <v>0</v>
      </c>
      <c r="N226" s="35"/>
      <c r="O226" s="35"/>
      <c r="P226" s="35"/>
      <c r="Q226" s="35"/>
      <c r="R226" s="38">
        <f t="shared" si="49"/>
        <v>-70</v>
      </c>
      <c r="S226" s="38" t="s">
        <v>46</v>
      </c>
    </row>
    <row r="227" spans="1:19" s="2" customFormat="1" ht="15.75">
      <c r="A227" s="6"/>
      <c r="B227" s="54">
        <f t="shared" si="43"/>
        <v>187</v>
      </c>
      <c r="C227" s="12"/>
      <c r="D227" s="13">
        <f t="shared" si="44"/>
        <v>0</v>
      </c>
      <c r="E227" s="12"/>
      <c r="F227" s="13">
        <f t="shared" si="45"/>
        <v>0</v>
      </c>
      <c r="G227" s="12"/>
      <c r="H227" s="13">
        <f t="shared" si="46"/>
        <v>0</v>
      </c>
      <c r="I227" s="12"/>
      <c r="J227" s="13">
        <f t="shared" si="47"/>
        <v>0</v>
      </c>
      <c r="K227" s="12"/>
      <c r="L227" s="13">
        <f t="shared" si="48"/>
        <v>0</v>
      </c>
      <c r="M227" s="30">
        <f t="shared" si="42"/>
        <v>0</v>
      </c>
      <c r="N227" s="35"/>
      <c r="O227" s="35"/>
      <c r="P227" s="35"/>
      <c r="Q227" s="35"/>
      <c r="R227" s="38">
        <f t="shared" si="49"/>
        <v>-71</v>
      </c>
      <c r="S227" s="38" t="s">
        <v>46</v>
      </c>
    </row>
    <row r="228" spans="1:19" s="2" customFormat="1" ht="15.75">
      <c r="A228" s="6"/>
      <c r="B228" s="54">
        <f t="shared" si="43"/>
        <v>188</v>
      </c>
      <c r="C228" s="12"/>
      <c r="D228" s="13">
        <f t="shared" si="44"/>
        <v>0</v>
      </c>
      <c r="E228" s="12"/>
      <c r="F228" s="13">
        <f t="shared" si="45"/>
        <v>0</v>
      </c>
      <c r="G228" s="12"/>
      <c r="H228" s="13">
        <f t="shared" si="46"/>
        <v>0</v>
      </c>
      <c r="I228" s="12"/>
      <c r="J228" s="13">
        <f t="shared" si="47"/>
        <v>0</v>
      </c>
      <c r="K228" s="12"/>
      <c r="L228" s="13">
        <f t="shared" si="48"/>
        <v>0</v>
      </c>
      <c r="M228" s="30">
        <f t="shared" si="42"/>
        <v>0</v>
      </c>
      <c r="N228" s="35"/>
      <c r="O228" s="35"/>
      <c r="P228" s="35"/>
      <c r="Q228" s="35"/>
      <c r="R228" s="38">
        <f t="shared" si="49"/>
        <v>-72</v>
      </c>
      <c r="S228" s="38" t="s">
        <v>46</v>
      </c>
    </row>
    <row r="229" spans="1:19" s="2" customFormat="1" ht="15.75">
      <c r="A229" s="6"/>
      <c r="B229" s="54">
        <f t="shared" si="43"/>
        <v>189</v>
      </c>
      <c r="C229" s="12"/>
      <c r="D229" s="13">
        <f t="shared" si="44"/>
        <v>0</v>
      </c>
      <c r="E229" s="12"/>
      <c r="F229" s="13">
        <f t="shared" si="45"/>
        <v>0</v>
      </c>
      <c r="G229" s="12"/>
      <c r="H229" s="13">
        <f t="shared" si="46"/>
        <v>0</v>
      </c>
      <c r="I229" s="12"/>
      <c r="J229" s="13">
        <f t="shared" si="47"/>
        <v>0</v>
      </c>
      <c r="K229" s="12"/>
      <c r="L229" s="13">
        <f t="shared" si="48"/>
        <v>0</v>
      </c>
      <c r="M229" s="30">
        <f t="shared" si="42"/>
        <v>0</v>
      </c>
      <c r="N229" s="35"/>
      <c r="O229" s="35"/>
      <c r="P229" s="35"/>
      <c r="Q229" s="35"/>
      <c r="R229" s="38">
        <f t="shared" si="49"/>
        <v>-73</v>
      </c>
      <c r="S229" s="38" t="s">
        <v>46</v>
      </c>
    </row>
    <row r="230" spans="1:19" s="2" customFormat="1" ht="15.75">
      <c r="A230" s="6"/>
      <c r="B230" s="54">
        <f t="shared" si="43"/>
        <v>190</v>
      </c>
      <c r="C230" s="12"/>
      <c r="D230" s="13">
        <f t="shared" si="44"/>
        <v>0</v>
      </c>
      <c r="E230" s="12"/>
      <c r="F230" s="13">
        <f t="shared" si="45"/>
        <v>0</v>
      </c>
      <c r="G230" s="12"/>
      <c r="H230" s="13">
        <f t="shared" si="46"/>
        <v>0</v>
      </c>
      <c r="I230" s="12"/>
      <c r="J230" s="13">
        <f t="shared" si="47"/>
        <v>0</v>
      </c>
      <c r="K230" s="12"/>
      <c r="L230" s="13">
        <f t="shared" si="48"/>
        <v>0</v>
      </c>
      <c r="M230" s="30">
        <f t="shared" si="42"/>
        <v>0</v>
      </c>
      <c r="N230" s="35"/>
      <c r="O230" s="35"/>
      <c r="P230" s="35"/>
      <c r="Q230" s="35"/>
      <c r="R230" s="38">
        <f t="shared" si="49"/>
        <v>-74</v>
      </c>
      <c r="S230" s="38" t="s">
        <v>46</v>
      </c>
    </row>
    <row r="231" spans="1:19" s="2" customFormat="1" ht="15.75">
      <c r="A231" s="6"/>
      <c r="B231" s="54">
        <f t="shared" si="43"/>
        <v>191</v>
      </c>
      <c r="C231" s="12"/>
      <c r="D231" s="13">
        <f t="shared" si="44"/>
        <v>0</v>
      </c>
      <c r="E231" s="12"/>
      <c r="F231" s="13">
        <f t="shared" si="45"/>
        <v>0</v>
      </c>
      <c r="G231" s="12"/>
      <c r="H231" s="13">
        <f t="shared" si="46"/>
        <v>0</v>
      </c>
      <c r="I231" s="12"/>
      <c r="J231" s="13">
        <f t="shared" si="47"/>
        <v>0</v>
      </c>
      <c r="K231" s="12"/>
      <c r="L231" s="13">
        <f t="shared" si="48"/>
        <v>0</v>
      </c>
      <c r="M231" s="30">
        <f t="shared" si="42"/>
        <v>0</v>
      </c>
      <c r="N231" s="35"/>
      <c r="O231" s="35"/>
      <c r="P231" s="35"/>
      <c r="Q231" s="35"/>
      <c r="R231" s="38">
        <f t="shared" si="49"/>
        <v>-75</v>
      </c>
      <c r="S231" s="38" t="s">
        <v>46</v>
      </c>
    </row>
    <row r="232" spans="1:19" s="2" customFormat="1" ht="15.75">
      <c r="A232" s="6"/>
      <c r="B232" s="54">
        <f t="shared" si="43"/>
        <v>192</v>
      </c>
      <c r="C232" s="12"/>
      <c r="D232" s="13">
        <f t="shared" si="44"/>
        <v>0</v>
      </c>
      <c r="E232" s="12"/>
      <c r="F232" s="13">
        <f t="shared" si="45"/>
        <v>0</v>
      </c>
      <c r="G232" s="12"/>
      <c r="H232" s="13">
        <f t="shared" si="46"/>
        <v>0</v>
      </c>
      <c r="I232" s="12"/>
      <c r="J232" s="13">
        <f t="shared" si="47"/>
        <v>0</v>
      </c>
      <c r="K232" s="12"/>
      <c r="L232" s="13">
        <f t="shared" si="48"/>
        <v>0</v>
      </c>
      <c r="M232" s="30">
        <f t="shared" si="42"/>
        <v>0</v>
      </c>
      <c r="N232" s="35"/>
      <c r="O232" s="35"/>
      <c r="P232" s="35"/>
      <c r="Q232" s="35"/>
      <c r="R232" s="38"/>
      <c r="S232" s="38"/>
    </row>
    <row r="233" spans="1:19" s="2" customFormat="1" ht="15.75">
      <c r="A233" s="6"/>
      <c r="B233" s="54">
        <f t="shared" si="43"/>
        <v>193</v>
      </c>
      <c r="C233" s="12"/>
      <c r="D233" s="13">
        <f t="shared" ref="D233:D240" si="50">IFERROR(INDEX(O:O, MATCH(C233,N:N,0)),"0")</f>
        <v>0</v>
      </c>
      <c r="E233" s="12"/>
      <c r="F233" s="13">
        <f t="shared" ref="F233:F240" si="51">IFERROR(INDEX(O:O, MATCH(E233,N:N,0)),"0")</f>
        <v>0</v>
      </c>
      <c r="G233" s="12"/>
      <c r="H233" s="13">
        <f t="shared" ref="H233:H240" si="52">IFERROR(INDEX(O:O, MATCH(G233,N:N,0)),"0")</f>
        <v>0</v>
      </c>
      <c r="I233" s="12"/>
      <c r="J233" s="13">
        <f t="shared" ref="J233:J240" si="53">IFERROR(INDEX(O:O, MATCH(I233,N:N,0)),"0")</f>
        <v>0</v>
      </c>
      <c r="K233" s="12"/>
      <c r="L233" s="13">
        <f t="shared" ref="L233:L240" si="54">IFERROR(INDEX(O:O, MATCH(K233,N:N,0)),"0")</f>
        <v>0</v>
      </c>
      <c r="M233" s="30">
        <f t="shared" si="42"/>
        <v>0</v>
      </c>
      <c r="N233" s="35"/>
      <c r="O233" s="35"/>
      <c r="P233" s="35"/>
      <c r="Q233" s="35"/>
      <c r="R233" s="38"/>
      <c r="S233" s="38"/>
    </row>
    <row r="234" spans="1:19" s="2" customFormat="1" ht="15.75">
      <c r="A234" s="6"/>
      <c r="B234" s="54">
        <f t="shared" si="43"/>
        <v>194</v>
      </c>
      <c r="C234" s="12"/>
      <c r="D234" s="13">
        <f t="shared" si="50"/>
        <v>0</v>
      </c>
      <c r="E234" s="12"/>
      <c r="F234" s="13">
        <f t="shared" si="51"/>
        <v>0</v>
      </c>
      <c r="G234" s="12"/>
      <c r="H234" s="13">
        <f t="shared" si="52"/>
        <v>0</v>
      </c>
      <c r="I234" s="12"/>
      <c r="J234" s="13">
        <f t="shared" si="53"/>
        <v>0</v>
      </c>
      <c r="K234" s="12"/>
      <c r="L234" s="13">
        <f t="shared" si="54"/>
        <v>0</v>
      </c>
      <c r="M234" s="30">
        <f t="shared" ref="M234:M240" si="55">SUM(C234:L234)</f>
        <v>0</v>
      </c>
      <c r="N234" s="35"/>
      <c r="O234" s="35"/>
      <c r="P234" s="35"/>
      <c r="Q234" s="35"/>
      <c r="R234" s="38"/>
      <c r="S234" s="38"/>
    </row>
    <row r="235" spans="1:19" s="2" customFormat="1" ht="15.75">
      <c r="A235" s="6"/>
      <c r="B235" s="54">
        <f t="shared" ref="B235:B240" si="56">SUM(B234+1)</f>
        <v>195</v>
      </c>
      <c r="C235" s="12"/>
      <c r="D235" s="13">
        <f t="shared" si="50"/>
        <v>0</v>
      </c>
      <c r="E235" s="12"/>
      <c r="F235" s="13">
        <f t="shared" si="51"/>
        <v>0</v>
      </c>
      <c r="G235" s="12"/>
      <c r="H235" s="13">
        <f t="shared" si="52"/>
        <v>0</v>
      </c>
      <c r="I235" s="12"/>
      <c r="J235" s="13">
        <f t="shared" si="53"/>
        <v>0</v>
      </c>
      <c r="K235" s="12"/>
      <c r="L235" s="13">
        <f t="shared" si="54"/>
        <v>0</v>
      </c>
      <c r="M235" s="30">
        <f t="shared" si="55"/>
        <v>0</v>
      </c>
      <c r="N235" s="35"/>
      <c r="O235" s="35"/>
      <c r="P235" s="35"/>
      <c r="Q235" s="35"/>
      <c r="R235" s="38"/>
      <c r="S235" s="38"/>
    </row>
    <row r="236" spans="1:19" s="2" customFormat="1" ht="15.75">
      <c r="A236" s="6"/>
      <c r="B236" s="54">
        <f t="shared" si="56"/>
        <v>196</v>
      </c>
      <c r="C236" s="12"/>
      <c r="D236" s="13">
        <f t="shared" si="50"/>
        <v>0</v>
      </c>
      <c r="E236" s="12"/>
      <c r="F236" s="13">
        <f t="shared" si="51"/>
        <v>0</v>
      </c>
      <c r="G236" s="12"/>
      <c r="H236" s="13">
        <f t="shared" si="52"/>
        <v>0</v>
      </c>
      <c r="I236" s="12"/>
      <c r="J236" s="13">
        <f t="shared" si="53"/>
        <v>0</v>
      </c>
      <c r="K236" s="12"/>
      <c r="L236" s="13">
        <f t="shared" si="54"/>
        <v>0</v>
      </c>
      <c r="M236" s="30">
        <f t="shared" si="55"/>
        <v>0</v>
      </c>
      <c r="N236" s="35"/>
      <c r="O236" s="35"/>
      <c r="P236" s="35"/>
      <c r="Q236" s="35"/>
      <c r="R236" s="38"/>
      <c r="S236" s="38"/>
    </row>
    <row r="237" spans="1:19" s="2" customFormat="1" ht="15.75">
      <c r="A237" s="6"/>
      <c r="B237" s="54">
        <f t="shared" si="56"/>
        <v>197</v>
      </c>
      <c r="C237" s="12"/>
      <c r="D237" s="13">
        <f t="shared" si="50"/>
        <v>0</v>
      </c>
      <c r="E237" s="12"/>
      <c r="F237" s="13">
        <f t="shared" si="51"/>
        <v>0</v>
      </c>
      <c r="G237" s="12"/>
      <c r="H237" s="13">
        <f t="shared" si="52"/>
        <v>0</v>
      </c>
      <c r="I237" s="12"/>
      <c r="J237" s="13">
        <f t="shared" si="53"/>
        <v>0</v>
      </c>
      <c r="K237" s="12"/>
      <c r="L237" s="13">
        <f t="shared" si="54"/>
        <v>0</v>
      </c>
      <c r="M237" s="30">
        <f t="shared" si="55"/>
        <v>0</v>
      </c>
      <c r="N237" s="35"/>
      <c r="O237" s="35"/>
      <c r="P237" s="35"/>
      <c r="Q237" s="35"/>
      <c r="R237" s="38"/>
      <c r="S237" s="38"/>
    </row>
    <row r="238" spans="1:19" s="2" customFormat="1" ht="15.75">
      <c r="A238" s="6"/>
      <c r="B238" s="54">
        <f t="shared" si="56"/>
        <v>198</v>
      </c>
      <c r="C238" s="12"/>
      <c r="D238" s="13">
        <f t="shared" si="50"/>
        <v>0</v>
      </c>
      <c r="E238" s="12"/>
      <c r="F238" s="13">
        <f t="shared" si="51"/>
        <v>0</v>
      </c>
      <c r="G238" s="12"/>
      <c r="H238" s="13">
        <f t="shared" si="52"/>
        <v>0</v>
      </c>
      <c r="I238" s="12"/>
      <c r="J238" s="13">
        <f t="shared" si="53"/>
        <v>0</v>
      </c>
      <c r="K238" s="12"/>
      <c r="L238" s="13">
        <f t="shared" si="54"/>
        <v>0</v>
      </c>
      <c r="M238" s="30">
        <f t="shared" si="55"/>
        <v>0</v>
      </c>
      <c r="N238" s="35"/>
      <c r="O238" s="35"/>
      <c r="P238" s="35"/>
      <c r="Q238" s="35"/>
      <c r="R238" s="38"/>
      <c r="S238" s="38"/>
    </row>
    <row r="239" spans="1:19" s="2" customFormat="1" ht="15.75">
      <c r="A239" s="6"/>
      <c r="B239" s="54">
        <f t="shared" si="56"/>
        <v>199</v>
      </c>
      <c r="C239" s="12"/>
      <c r="D239" s="13">
        <f t="shared" si="50"/>
        <v>0</v>
      </c>
      <c r="E239" s="12"/>
      <c r="F239" s="13">
        <f t="shared" si="51"/>
        <v>0</v>
      </c>
      <c r="G239" s="12"/>
      <c r="H239" s="13">
        <f t="shared" si="52"/>
        <v>0</v>
      </c>
      <c r="I239" s="12"/>
      <c r="J239" s="13">
        <f t="shared" si="53"/>
        <v>0</v>
      </c>
      <c r="K239" s="12"/>
      <c r="L239" s="13">
        <f t="shared" si="54"/>
        <v>0</v>
      </c>
      <c r="M239" s="30">
        <f t="shared" si="55"/>
        <v>0</v>
      </c>
      <c r="N239" s="35"/>
      <c r="O239" s="35"/>
      <c r="P239" s="35"/>
      <c r="Q239" s="35"/>
      <c r="R239" s="38"/>
      <c r="S239" s="38"/>
    </row>
    <row r="240" spans="1:19" s="2" customFormat="1" ht="15.75">
      <c r="A240" s="6"/>
      <c r="B240" s="54">
        <f t="shared" si="56"/>
        <v>200</v>
      </c>
      <c r="C240" s="12"/>
      <c r="D240" s="13">
        <f t="shared" si="50"/>
        <v>0</v>
      </c>
      <c r="E240" s="12"/>
      <c r="F240" s="13">
        <f t="shared" si="51"/>
        <v>0</v>
      </c>
      <c r="G240" s="12"/>
      <c r="H240" s="13">
        <f t="shared" si="52"/>
        <v>0</v>
      </c>
      <c r="I240" s="12"/>
      <c r="J240" s="13">
        <f t="shared" si="53"/>
        <v>0</v>
      </c>
      <c r="K240" s="12"/>
      <c r="L240" s="13">
        <f t="shared" si="54"/>
        <v>0</v>
      </c>
      <c r="M240" s="30">
        <f t="shared" si="55"/>
        <v>0</v>
      </c>
      <c r="N240" s="35"/>
      <c r="O240" s="35"/>
      <c r="P240" s="35"/>
      <c r="Q240" s="35"/>
      <c r="R240" s="38"/>
      <c r="S240" s="38"/>
    </row>
  </sheetData>
  <mergeCells count="11">
    <mergeCell ref="A1:M1"/>
    <mergeCell ref="C13:K13"/>
    <mergeCell ref="A34:M34"/>
    <mergeCell ref="C40:K40"/>
    <mergeCell ref="B4:E4"/>
    <mergeCell ref="A35:D35"/>
    <mergeCell ref="A6:B6"/>
    <mergeCell ref="A8:C8"/>
    <mergeCell ref="A7:M7"/>
    <mergeCell ref="A5:M5"/>
    <mergeCell ref="M4:P4"/>
  </mergeCells>
  <pageMargins left="0.7" right="0.7" top="0.75" bottom="0.75" header="0.3" footer="0.3"/>
  <pageSetup scale="47" orientation="portrait" horizontalDpi="1200" verticalDpi="1200" r:id="rId1"/>
  <headerFooter>
    <oddHeader>&amp;C
Copyright 3/1/2016 Anna Khamsamran</oddHeader>
  </headerFooter>
  <colBreaks count="1" manualBreakCount="1">
    <brk id="13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V270"/>
  <sheetViews>
    <sheetView tabSelected="1" zoomScaleNormal="100" workbookViewId="0">
      <selection activeCell="B4" sqref="B4:E4"/>
    </sheetView>
  </sheetViews>
  <sheetFormatPr defaultColWidth="9.140625" defaultRowHeight="12.75"/>
  <cols>
    <col min="1" max="1" width="30.42578125" style="135" customWidth="1"/>
    <col min="2" max="2" width="9.140625" style="95"/>
    <col min="3" max="3" width="26.7109375" style="95" customWidth="1"/>
    <col min="4" max="4" width="1.42578125" style="98" customWidth="1"/>
    <col min="5" max="5" width="26.7109375" style="95" customWidth="1"/>
    <col min="6" max="6" width="1.42578125" style="98" customWidth="1"/>
    <col min="7" max="7" width="26.7109375" style="95" customWidth="1"/>
    <col min="8" max="8" width="1.42578125" style="98" customWidth="1"/>
    <col min="9" max="9" width="26.7109375" style="95" customWidth="1"/>
    <col min="10" max="10" width="1.42578125" style="98" customWidth="1"/>
    <col min="11" max="11" width="26.7109375" style="95" customWidth="1"/>
    <col min="12" max="12" width="1.42578125" style="98" customWidth="1"/>
    <col min="13" max="13" width="26.7109375" style="95" customWidth="1"/>
    <col min="14" max="14" width="1.42578125" style="98" customWidth="1"/>
    <col min="15" max="15" width="26.7109375" style="92" customWidth="1"/>
    <col min="16" max="16" width="1.42578125" style="98" customWidth="1"/>
    <col min="17" max="17" width="26.7109375" style="92" customWidth="1"/>
    <col min="18" max="18" width="26" style="92" bestFit="1" customWidth="1"/>
    <col min="19" max="19" width="7" style="92" bestFit="1" customWidth="1"/>
    <col min="20" max="20" width="4" style="38" customWidth="1"/>
    <col min="21" max="22" width="4" style="99" customWidth="1"/>
    <col min="23" max="16384" width="9.140625" style="95"/>
  </cols>
  <sheetData>
    <row r="1" spans="1:22" s="217" customFormat="1" ht="39.75" thickBot="1">
      <c r="A1" s="194" t="s">
        <v>108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214"/>
      <c r="O1" s="215"/>
      <c r="P1" s="215"/>
      <c r="Q1" s="215"/>
      <c r="R1" s="215"/>
      <c r="S1" s="215"/>
      <c r="T1" s="197"/>
      <c r="U1" s="216"/>
      <c r="V1" s="216"/>
    </row>
    <row r="2" spans="1:22" ht="20.25">
      <c r="A2" s="97" t="s">
        <v>79</v>
      </c>
    </row>
    <row r="3" spans="1:22" ht="20.25">
      <c r="A3" s="100" t="s">
        <v>78</v>
      </c>
    </row>
    <row r="4" spans="1:22" ht="158.25" thickBot="1">
      <c r="A4" s="101" t="s">
        <v>82</v>
      </c>
      <c r="B4" s="192"/>
      <c r="C4" s="193"/>
      <c r="D4" s="193"/>
      <c r="E4" s="193"/>
      <c r="F4" s="102"/>
      <c r="G4" s="103"/>
      <c r="H4" s="104"/>
      <c r="I4" s="105"/>
      <c r="K4" s="106" t="s">
        <v>84</v>
      </c>
      <c r="L4" s="91"/>
      <c r="M4" s="172" t="str">
        <f>IF(R31=100,SUM(T11:T30),"Percentage of Each Activity does not Equal 100")</f>
        <v>Percentage of Each Activity does not Equal 100</v>
      </c>
      <c r="N4" s="137"/>
      <c r="O4" s="138" t="str">
        <f>IF(M4&gt;89.5,"A",IF(M4&gt;79.9,"B","C"))</f>
        <v>A</v>
      </c>
      <c r="P4" s="138"/>
      <c r="Q4" s="138"/>
      <c r="R4" s="138"/>
      <c r="S4" s="139"/>
      <c r="T4" s="36"/>
      <c r="U4" s="93"/>
      <c r="V4" s="94"/>
    </row>
    <row r="5" spans="1:22" ht="42.75">
      <c r="A5" s="88" t="s">
        <v>52</v>
      </c>
      <c r="B5" s="89" t="s">
        <v>33</v>
      </c>
      <c r="C5" s="90" t="s">
        <v>2</v>
      </c>
      <c r="D5" s="90"/>
      <c r="E5" s="90" t="s">
        <v>6</v>
      </c>
      <c r="F5" s="90"/>
      <c r="G5" s="90" t="s">
        <v>10</v>
      </c>
      <c r="H5" s="90"/>
      <c r="I5" s="90" t="s">
        <v>65</v>
      </c>
      <c r="J5" s="90"/>
      <c r="K5" s="90" t="s">
        <v>67</v>
      </c>
      <c r="L5" s="91"/>
      <c r="M5" s="96" t="s">
        <v>85</v>
      </c>
      <c r="N5" s="91"/>
      <c r="O5" s="96" t="s">
        <v>86</v>
      </c>
      <c r="P5" s="91"/>
      <c r="Q5" s="96" t="s">
        <v>87</v>
      </c>
      <c r="T5" s="36"/>
      <c r="U5" s="93"/>
      <c r="V5" s="94"/>
    </row>
    <row r="6" spans="1:22" ht="84">
      <c r="A6" s="107" t="s">
        <v>0</v>
      </c>
      <c r="B6" s="108" t="s">
        <v>22</v>
      </c>
      <c r="C6" s="109" t="s">
        <v>93</v>
      </c>
      <c r="D6" s="110"/>
      <c r="E6" s="109" t="s">
        <v>96</v>
      </c>
      <c r="F6" s="110"/>
      <c r="G6" s="109" t="s">
        <v>62</v>
      </c>
      <c r="H6" s="110"/>
      <c r="I6" s="109" t="s">
        <v>66</v>
      </c>
      <c r="J6" s="110"/>
      <c r="K6" s="109" t="s">
        <v>68</v>
      </c>
      <c r="L6" s="111"/>
      <c r="M6" s="109" t="s">
        <v>99</v>
      </c>
      <c r="N6" s="111"/>
      <c r="O6" s="109" t="s">
        <v>102</v>
      </c>
      <c r="P6" s="111"/>
      <c r="Q6" s="109" t="s">
        <v>105</v>
      </c>
      <c r="T6" s="36"/>
      <c r="U6" s="93"/>
      <c r="V6" s="94"/>
    </row>
    <row r="7" spans="1:22" ht="72.75">
      <c r="A7" s="112" t="s">
        <v>1</v>
      </c>
      <c r="B7" s="108" t="s">
        <v>23</v>
      </c>
      <c r="C7" s="113" t="s">
        <v>94</v>
      </c>
      <c r="D7" s="114"/>
      <c r="E7" s="113" t="s">
        <v>97</v>
      </c>
      <c r="F7" s="114"/>
      <c r="G7" s="113" t="s">
        <v>63</v>
      </c>
      <c r="H7" s="114"/>
      <c r="I7" s="113" t="s">
        <v>16</v>
      </c>
      <c r="J7" s="114"/>
      <c r="K7" s="113" t="s">
        <v>69</v>
      </c>
      <c r="L7" s="115"/>
      <c r="M7" s="113" t="s">
        <v>100</v>
      </c>
      <c r="N7" s="115"/>
      <c r="O7" s="113" t="s">
        <v>103</v>
      </c>
      <c r="P7" s="115"/>
      <c r="Q7" s="113" t="s">
        <v>106</v>
      </c>
      <c r="T7" s="36"/>
      <c r="U7" s="93"/>
      <c r="V7" s="94"/>
    </row>
    <row r="8" spans="1:22" ht="72.75">
      <c r="A8" s="116" t="s">
        <v>90</v>
      </c>
      <c r="B8" s="108" t="s">
        <v>32</v>
      </c>
      <c r="C8" s="117" t="s">
        <v>95</v>
      </c>
      <c r="D8" s="118"/>
      <c r="E8" s="117" t="s">
        <v>98</v>
      </c>
      <c r="F8" s="118"/>
      <c r="G8" s="117" t="s">
        <v>64</v>
      </c>
      <c r="H8" s="118"/>
      <c r="I8" s="117" t="s">
        <v>17</v>
      </c>
      <c r="J8" s="118"/>
      <c r="K8" s="117" t="s">
        <v>70</v>
      </c>
      <c r="L8" s="119"/>
      <c r="M8" s="117" t="s">
        <v>101</v>
      </c>
      <c r="N8" s="119"/>
      <c r="O8" s="117" t="s">
        <v>104</v>
      </c>
      <c r="P8" s="119"/>
      <c r="Q8" s="117" t="s">
        <v>107</v>
      </c>
      <c r="T8" s="36"/>
      <c r="U8" s="93"/>
      <c r="V8" s="94"/>
    </row>
    <row r="9" spans="1:22" ht="36" thickBot="1">
      <c r="A9" s="120"/>
      <c r="B9" s="121" t="s">
        <v>53</v>
      </c>
      <c r="C9" s="189" t="s">
        <v>91</v>
      </c>
      <c r="D9" s="190"/>
      <c r="E9" s="190"/>
      <c r="F9" s="190"/>
      <c r="G9" s="190"/>
      <c r="H9" s="190"/>
      <c r="I9" s="190"/>
      <c r="J9" s="190"/>
      <c r="K9" s="190"/>
      <c r="L9" s="191"/>
      <c r="M9" s="191"/>
      <c r="N9" s="191"/>
      <c r="O9" s="191"/>
      <c r="P9" s="191"/>
      <c r="R9" s="136" t="s">
        <v>89</v>
      </c>
      <c r="S9" s="136" t="s">
        <v>36</v>
      </c>
      <c r="T9" s="36" t="s">
        <v>92</v>
      </c>
      <c r="U9" s="93"/>
      <c r="V9" s="94"/>
    </row>
    <row r="10" spans="1:22" ht="15.75">
      <c r="A10" s="122" t="s">
        <v>88</v>
      </c>
      <c r="B10" s="170"/>
      <c r="C10" s="124">
        <v>90</v>
      </c>
      <c r="D10" s="125">
        <f>IFERROR(INDEX(Q:Q, MATCH(C10,O:O,0)),"0")</f>
        <v>90</v>
      </c>
      <c r="E10" s="124">
        <v>95</v>
      </c>
      <c r="F10" s="125" t="str">
        <f>IFERROR(INDEX(Q:Q, MATCH(E10,O:O,0)),"0")</f>
        <v>0</v>
      </c>
      <c r="G10" s="124">
        <v>80</v>
      </c>
      <c r="H10" s="125" t="str">
        <f>IFERROR(INDEX(Q:Q, MATCH(G10,O:O,0)),"0")</f>
        <v>0</v>
      </c>
      <c r="I10" s="124">
        <v>75</v>
      </c>
      <c r="J10" s="125" t="str">
        <f>IFERROR(INDEX(Q:Q, MATCH(I10,O:O,0)),"0")</f>
        <v>0</v>
      </c>
      <c r="K10" s="126">
        <v>90</v>
      </c>
      <c r="L10" s="127">
        <f>IFERROR(INDEX(Q:Q, MATCH(K10,O:O,0)),"0")</f>
        <v>90</v>
      </c>
      <c r="M10" s="126">
        <v>90</v>
      </c>
      <c r="N10" s="127" t="str">
        <f>IFERROR(INDEX(S:S, MATCH(M10,R:R,0)),"0")</f>
        <v>0</v>
      </c>
      <c r="O10" s="126">
        <v>90</v>
      </c>
      <c r="P10" s="127" t="str">
        <f>IFERROR(INDEX(U:U, MATCH(O10,S:S,0)),"0")</f>
        <v>0</v>
      </c>
      <c r="Q10" s="126">
        <v>90</v>
      </c>
      <c r="R10" s="126">
        <v>10</v>
      </c>
      <c r="S10" s="171">
        <f>(C10+E10+G10+I10+K10+M10+O10+Q10)/8</f>
        <v>87.5</v>
      </c>
      <c r="T10" s="36">
        <f>(R10/100)*S10</f>
        <v>8.75</v>
      </c>
      <c r="U10" s="93"/>
      <c r="V10" s="94"/>
    </row>
    <row r="11" spans="1:22" ht="15.75">
      <c r="A11" s="128"/>
      <c r="B11" s="123">
        <v>1</v>
      </c>
      <c r="C11" s="124"/>
      <c r="D11" s="125" t="str">
        <f t="shared" ref="D11:D15" si="0">IFERROR(INDEX(Q:Q, MATCH(C11,O:O,0)),"0")</f>
        <v>0</v>
      </c>
      <c r="E11" s="124"/>
      <c r="F11" s="125" t="str">
        <f t="shared" ref="F11:F15" si="1">IFERROR(INDEX(Q:Q, MATCH(E11,O:O,0)),"0")</f>
        <v>0</v>
      </c>
      <c r="G11" s="124"/>
      <c r="H11" s="125" t="str">
        <f t="shared" ref="H11:H15" si="2">IFERROR(INDEX(Q:Q, MATCH(G11,O:O,0)),"0")</f>
        <v>0</v>
      </c>
      <c r="I11" s="124"/>
      <c r="J11" s="125" t="str">
        <f t="shared" ref="J11:J15" si="3">IFERROR(INDEX(Q:Q, MATCH(I11,O:O,0)),"0")</f>
        <v>0</v>
      </c>
      <c r="K11" s="126"/>
      <c r="L11" s="127" t="str">
        <f t="shared" ref="L11:L15" si="4">IFERROR(INDEX(Q:Q, MATCH(K11,O:O,0)),"0")</f>
        <v>0</v>
      </c>
      <c r="M11" s="126"/>
      <c r="N11" s="127" t="str">
        <f t="shared" ref="N11:N15" si="5">IFERROR(INDEX(S:S, MATCH(M11,R:R,0)),"0")</f>
        <v>0</v>
      </c>
      <c r="O11" s="126"/>
      <c r="P11" s="127">
        <f t="shared" ref="P11:P15" si="6">IFERROR(INDEX(U:U, MATCH(O11,S:S,0)),"0")</f>
        <v>0</v>
      </c>
      <c r="Q11" s="126"/>
      <c r="R11" s="126"/>
      <c r="S11" s="171">
        <f>(C11+E11+G11+I11+K11+M11+O11+Q11)/8</f>
        <v>0</v>
      </c>
      <c r="T11" s="36">
        <f t="shared" ref="T11:T30" si="7">(R11/100)*S11</f>
        <v>0</v>
      </c>
      <c r="U11" s="93"/>
      <c r="V11" s="94"/>
    </row>
    <row r="12" spans="1:22" ht="15.75">
      <c r="A12" s="128"/>
      <c r="B12" s="123">
        <f>SUM(B11+1)</f>
        <v>2</v>
      </c>
      <c r="C12" s="124"/>
      <c r="D12" s="125" t="str">
        <f t="shared" si="0"/>
        <v>0</v>
      </c>
      <c r="E12" s="124"/>
      <c r="F12" s="125" t="str">
        <f t="shared" si="1"/>
        <v>0</v>
      </c>
      <c r="G12" s="124"/>
      <c r="H12" s="125" t="str">
        <f t="shared" si="2"/>
        <v>0</v>
      </c>
      <c r="I12" s="124"/>
      <c r="J12" s="125" t="str">
        <f t="shared" si="3"/>
        <v>0</v>
      </c>
      <c r="K12" s="126"/>
      <c r="L12" s="127" t="str">
        <f t="shared" si="4"/>
        <v>0</v>
      </c>
      <c r="M12" s="126"/>
      <c r="N12" s="127" t="str">
        <f t="shared" si="5"/>
        <v>0</v>
      </c>
      <c r="O12" s="126"/>
      <c r="P12" s="127">
        <f t="shared" si="6"/>
        <v>0</v>
      </c>
      <c r="Q12" s="126"/>
      <c r="R12" s="126"/>
      <c r="S12" s="171">
        <f t="shared" ref="S12:S30" si="8">(C12+E12+G12+I12+K12+M12+O12+Q12)/8</f>
        <v>0</v>
      </c>
      <c r="T12" s="36">
        <f t="shared" si="7"/>
        <v>0</v>
      </c>
      <c r="U12" s="93"/>
      <c r="V12" s="94"/>
    </row>
    <row r="13" spans="1:22" ht="15.75">
      <c r="A13" s="128"/>
      <c r="B13" s="123">
        <f t="shared" ref="B13:B30" si="9">SUM(B12+1)</f>
        <v>3</v>
      </c>
      <c r="C13" s="124"/>
      <c r="D13" s="125" t="str">
        <f t="shared" si="0"/>
        <v>0</v>
      </c>
      <c r="E13" s="124"/>
      <c r="F13" s="125" t="str">
        <f t="shared" si="1"/>
        <v>0</v>
      </c>
      <c r="G13" s="124"/>
      <c r="H13" s="125" t="str">
        <f t="shared" si="2"/>
        <v>0</v>
      </c>
      <c r="I13" s="124"/>
      <c r="J13" s="125" t="str">
        <f t="shared" si="3"/>
        <v>0</v>
      </c>
      <c r="K13" s="126"/>
      <c r="L13" s="127" t="str">
        <f t="shared" si="4"/>
        <v>0</v>
      </c>
      <c r="M13" s="126"/>
      <c r="N13" s="127" t="str">
        <f t="shared" si="5"/>
        <v>0</v>
      </c>
      <c r="O13" s="126"/>
      <c r="P13" s="127">
        <f t="shared" si="6"/>
        <v>0</v>
      </c>
      <c r="Q13" s="126"/>
      <c r="R13" s="126"/>
      <c r="S13" s="171">
        <f t="shared" si="8"/>
        <v>0</v>
      </c>
      <c r="T13" s="36">
        <f t="shared" si="7"/>
        <v>0</v>
      </c>
      <c r="U13" s="93"/>
      <c r="V13" s="94"/>
    </row>
    <row r="14" spans="1:22" ht="15.75">
      <c r="A14" s="128"/>
      <c r="B14" s="123">
        <f t="shared" si="9"/>
        <v>4</v>
      </c>
      <c r="C14" s="124"/>
      <c r="D14" s="125" t="str">
        <f t="shared" si="0"/>
        <v>0</v>
      </c>
      <c r="E14" s="124"/>
      <c r="F14" s="125" t="str">
        <f t="shared" si="1"/>
        <v>0</v>
      </c>
      <c r="G14" s="124"/>
      <c r="H14" s="125" t="str">
        <f t="shared" si="2"/>
        <v>0</v>
      </c>
      <c r="I14" s="124"/>
      <c r="J14" s="125" t="str">
        <f t="shared" si="3"/>
        <v>0</v>
      </c>
      <c r="K14" s="126"/>
      <c r="L14" s="127" t="str">
        <f t="shared" si="4"/>
        <v>0</v>
      </c>
      <c r="M14" s="126"/>
      <c r="N14" s="127" t="str">
        <f t="shared" si="5"/>
        <v>0</v>
      </c>
      <c r="O14" s="126"/>
      <c r="P14" s="127">
        <f t="shared" si="6"/>
        <v>0</v>
      </c>
      <c r="Q14" s="126"/>
      <c r="R14" s="126"/>
      <c r="S14" s="171">
        <f t="shared" si="8"/>
        <v>0</v>
      </c>
      <c r="T14" s="36">
        <f t="shared" si="7"/>
        <v>0</v>
      </c>
      <c r="U14" s="93"/>
      <c r="V14" s="94"/>
    </row>
    <row r="15" spans="1:22" ht="15.75">
      <c r="A15" s="128"/>
      <c r="B15" s="123">
        <f t="shared" si="9"/>
        <v>5</v>
      </c>
      <c r="C15" s="124"/>
      <c r="D15" s="125" t="str">
        <f t="shared" si="0"/>
        <v>0</v>
      </c>
      <c r="E15" s="124"/>
      <c r="F15" s="125" t="str">
        <f t="shared" si="1"/>
        <v>0</v>
      </c>
      <c r="G15" s="124"/>
      <c r="H15" s="125" t="str">
        <f t="shared" si="2"/>
        <v>0</v>
      </c>
      <c r="I15" s="124"/>
      <c r="J15" s="125" t="str">
        <f t="shared" si="3"/>
        <v>0</v>
      </c>
      <c r="K15" s="126"/>
      <c r="L15" s="127" t="str">
        <f t="shared" si="4"/>
        <v>0</v>
      </c>
      <c r="M15" s="126"/>
      <c r="N15" s="127" t="str">
        <f t="shared" si="5"/>
        <v>0</v>
      </c>
      <c r="O15" s="126"/>
      <c r="P15" s="127">
        <f t="shared" si="6"/>
        <v>0</v>
      </c>
      <c r="Q15" s="126"/>
      <c r="R15" s="126"/>
      <c r="S15" s="171">
        <f t="shared" si="8"/>
        <v>0</v>
      </c>
      <c r="T15" s="36">
        <f t="shared" si="7"/>
        <v>0</v>
      </c>
      <c r="U15" s="93"/>
      <c r="V15" s="94"/>
    </row>
    <row r="16" spans="1:22" ht="15.75">
      <c r="A16" s="128"/>
      <c r="B16" s="123">
        <f t="shared" si="9"/>
        <v>6</v>
      </c>
      <c r="C16" s="126"/>
      <c r="D16" s="129" t="str">
        <f t="shared" ref="D16:D30" si="10">IFERROR(INDEX(Q:Q, MATCH(C16,O:O,0)),"0")</f>
        <v>0</v>
      </c>
      <c r="E16" s="126"/>
      <c r="F16" s="129" t="str">
        <f t="shared" ref="F16:F30" si="11">IFERROR(INDEX(Q:Q, MATCH(E16,O:O,0)),"0")</f>
        <v>0</v>
      </c>
      <c r="G16" s="126"/>
      <c r="H16" s="129" t="str">
        <f t="shared" ref="H16:H30" si="12">IFERROR(INDEX(Q:Q, MATCH(G16,O:O,0)),"0")</f>
        <v>0</v>
      </c>
      <c r="I16" s="126"/>
      <c r="J16" s="129" t="str">
        <f t="shared" ref="J16:J30" si="13">IFERROR(INDEX(Q:Q, MATCH(I16,O:O,0)),"0")</f>
        <v>0</v>
      </c>
      <c r="K16" s="126"/>
      <c r="L16" s="129" t="str">
        <f t="shared" ref="L16:L30" si="14">IFERROR(INDEX(Q:Q, MATCH(K16,O:O,0)),"0")</f>
        <v>0</v>
      </c>
      <c r="M16" s="126"/>
      <c r="N16" s="129" t="str">
        <f t="shared" ref="N16:N30" si="15">IFERROR(INDEX(S:S, MATCH(M16,R:R,0)),"0")</f>
        <v>0</v>
      </c>
      <c r="O16" s="126"/>
      <c r="P16" s="129">
        <f t="shared" ref="P16:P30" si="16">IFERROR(INDEX(U:U, MATCH(O16,S:S,0)),"0")</f>
        <v>0</v>
      </c>
      <c r="Q16" s="126"/>
      <c r="R16" s="126"/>
      <c r="S16" s="171">
        <f t="shared" si="8"/>
        <v>0</v>
      </c>
      <c r="T16" s="36">
        <f t="shared" si="7"/>
        <v>0</v>
      </c>
      <c r="U16" s="93"/>
      <c r="V16" s="94"/>
    </row>
    <row r="17" spans="1:22" ht="15.75">
      <c r="A17" s="128"/>
      <c r="B17" s="123">
        <f t="shared" si="9"/>
        <v>7</v>
      </c>
      <c r="C17" s="126"/>
      <c r="D17" s="129" t="str">
        <f t="shared" si="10"/>
        <v>0</v>
      </c>
      <c r="E17" s="126"/>
      <c r="F17" s="129" t="str">
        <f t="shared" si="11"/>
        <v>0</v>
      </c>
      <c r="G17" s="126"/>
      <c r="H17" s="129" t="str">
        <f t="shared" si="12"/>
        <v>0</v>
      </c>
      <c r="I17" s="126"/>
      <c r="J17" s="129" t="str">
        <f t="shared" si="13"/>
        <v>0</v>
      </c>
      <c r="K17" s="126"/>
      <c r="L17" s="129" t="str">
        <f t="shared" si="14"/>
        <v>0</v>
      </c>
      <c r="M17" s="126"/>
      <c r="N17" s="129" t="str">
        <f t="shared" si="15"/>
        <v>0</v>
      </c>
      <c r="O17" s="126"/>
      <c r="P17" s="129">
        <f t="shared" si="16"/>
        <v>0</v>
      </c>
      <c r="Q17" s="126"/>
      <c r="R17" s="126"/>
      <c r="S17" s="171">
        <f t="shared" si="8"/>
        <v>0</v>
      </c>
      <c r="T17" s="36">
        <f t="shared" si="7"/>
        <v>0</v>
      </c>
      <c r="U17" s="93"/>
      <c r="V17" s="94"/>
    </row>
    <row r="18" spans="1:22" ht="15.75">
      <c r="A18" s="128"/>
      <c r="B18" s="123">
        <f t="shared" si="9"/>
        <v>8</v>
      </c>
      <c r="C18" s="126"/>
      <c r="D18" s="129" t="str">
        <f t="shared" si="10"/>
        <v>0</v>
      </c>
      <c r="E18" s="126"/>
      <c r="F18" s="129" t="str">
        <f t="shared" si="11"/>
        <v>0</v>
      </c>
      <c r="G18" s="126"/>
      <c r="H18" s="129" t="str">
        <f t="shared" si="12"/>
        <v>0</v>
      </c>
      <c r="I18" s="126"/>
      <c r="J18" s="129" t="str">
        <f t="shared" si="13"/>
        <v>0</v>
      </c>
      <c r="K18" s="126"/>
      <c r="L18" s="129" t="str">
        <f t="shared" si="14"/>
        <v>0</v>
      </c>
      <c r="M18" s="126"/>
      <c r="N18" s="129" t="str">
        <f t="shared" si="15"/>
        <v>0</v>
      </c>
      <c r="O18" s="126"/>
      <c r="P18" s="129">
        <f t="shared" si="16"/>
        <v>0</v>
      </c>
      <c r="Q18" s="126"/>
      <c r="R18" s="126"/>
      <c r="S18" s="171">
        <f t="shared" si="8"/>
        <v>0</v>
      </c>
      <c r="T18" s="36">
        <f t="shared" si="7"/>
        <v>0</v>
      </c>
      <c r="U18" s="93"/>
      <c r="V18" s="94"/>
    </row>
    <row r="19" spans="1:22" ht="15.75">
      <c r="A19" s="128"/>
      <c r="B19" s="123">
        <f t="shared" si="9"/>
        <v>9</v>
      </c>
      <c r="C19" s="126"/>
      <c r="D19" s="129" t="str">
        <f t="shared" si="10"/>
        <v>0</v>
      </c>
      <c r="E19" s="126"/>
      <c r="F19" s="129" t="str">
        <f t="shared" si="11"/>
        <v>0</v>
      </c>
      <c r="G19" s="126"/>
      <c r="H19" s="129" t="str">
        <f t="shared" si="12"/>
        <v>0</v>
      </c>
      <c r="I19" s="126"/>
      <c r="J19" s="129" t="str">
        <f t="shared" si="13"/>
        <v>0</v>
      </c>
      <c r="K19" s="126"/>
      <c r="L19" s="129" t="str">
        <f t="shared" si="14"/>
        <v>0</v>
      </c>
      <c r="M19" s="126"/>
      <c r="N19" s="129" t="str">
        <f t="shared" si="15"/>
        <v>0</v>
      </c>
      <c r="O19" s="126"/>
      <c r="P19" s="129">
        <f t="shared" si="16"/>
        <v>0</v>
      </c>
      <c r="Q19" s="126"/>
      <c r="R19" s="126"/>
      <c r="S19" s="171">
        <f t="shared" si="8"/>
        <v>0</v>
      </c>
      <c r="T19" s="36">
        <f t="shared" si="7"/>
        <v>0</v>
      </c>
      <c r="U19" s="93"/>
      <c r="V19" s="94"/>
    </row>
    <row r="20" spans="1:22" ht="15.75">
      <c r="A20" s="128"/>
      <c r="B20" s="123">
        <f t="shared" si="9"/>
        <v>10</v>
      </c>
      <c r="C20" s="126"/>
      <c r="D20" s="129" t="str">
        <f t="shared" si="10"/>
        <v>0</v>
      </c>
      <c r="E20" s="126"/>
      <c r="F20" s="129" t="str">
        <f t="shared" si="11"/>
        <v>0</v>
      </c>
      <c r="G20" s="126"/>
      <c r="H20" s="129" t="str">
        <f t="shared" si="12"/>
        <v>0</v>
      </c>
      <c r="I20" s="126"/>
      <c r="J20" s="129" t="str">
        <f t="shared" si="13"/>
        <v>0</v>
      </c>
      <c r="K20" s="126"/>
      <c r="L20" s="129" t="str">
        <f t="shared" si="14"/>
        <v>0</v>
      </c>
      <c r="M20" s="126"/>
      <c r="N20" s="129" t="str">
        <f t="shared" si="15"/>
        <v>0</v>
      </c>
      <c r="O20" s="126"/>
      <c r="P20" s="129">
        <f t="shared" si="16"/>
        <v>0</v>
      </c>
      <c r="Q20" s="126"/>
      <c r="R20" s="126"/>
      <c r="S20" s="171">
        <f t="shared" si="8"/>
        <v>0</v>
      </c>
      <c r="T20" s="36">
        <f t="shared" si="7"/>
        <v>0</v>
      </c>
      <c r="U20" s="93"/>
      <c r="V20" s="94"/>
    </row>
    <row r="21" spans="1:22" ht="15.75">
      <c r="A21" s="128"/>
      <c r="B21" s="123">
        <f t="shared" si="9"/>
        <v>11</v>
      </c>
      <c r="C21" s="126"/>
      <c r="D21" s="129" t="str">
        <f t="shared" si="10"/>
        <v>0</v>
      </c>
      <c r="E21" s="126"/>
      <c r="F21" s="129" t="str">
        <f t="shared" si="11"/>
        <v>0</v>
      </c>
      <c r="G21" s="126"/>
      <c r="H21" s="129" t="str">
        <f t="shared" si="12"/>
        <v>0</v>
      </c>
      <c r="I21" s="126"/>
      <c r="J21" s="129" t="str">
        <f t="shared" si="13"/>
        <v>0</v>
      </c>
      <c r="K21" s="126"/>
      <c r="L21" s="129" t="str">
        <f t="shared" si="14"/>
        <v>0</v>
      </c>
      <c r="M21" s="126"/>
      <c r="N21" s="129" t="str">
        <f t="shared" si="15"/>
        <v>0</v>
      </c>
      <c r="O21" s="126"/>
      <c r="P21" s="129">
        <f t="shared" si="16"/>
        <v>0</v>
      </c>
      <c r="Q21" s="126"/>
      <c r="R21" s="126"/>
      <c r="S21" s="171">
        <f t="shared" si="8"/>
        <v>0</v>
      </c>
      <c r="T21" s="36">
        <f t="shared" si="7"/>
        <v>0</v>
      </c>
      <c r="U21" s="93"/>
      <c r="V21" s="94"/>
    </row>
    <row r="22" spans="1:22" ht="15.75">
      <c r="A22" s="128"/>
      <c r="B22" s="123">
        <f t="shared" si="9"/>
        <v>12</v>
      </c>
      <c r="C22" s="126"/>
      <c r="D22" s="129" t="str">
        <f t="shared" si="10"/>
        <v>0</v>
      </c>
      <c r="E22" s="126"/>
      <c r="F22" s="129" t="str">
        <f t="shared" si="11"/>
        <v>0</v>
      </c>
      <c r="G22" s="126"/>
      <c r="H22" s="129" t="str">
        <f t="shared" si="12"/>
        <v>0</v>
      </c>
      <c r="I22" s="126"/>
      <c r="J22" s="129" t="str">
        <f t="shared" si="13"/>
        <v>0</v>
      </c>
      <c r="K22" s="126"/>
      <c r="L22" s="129" t="str">
        <f t="shared" si="14"/>
        <v>0</v>
      </c>
      <c r="M22" s="126"/>
      <c r="N22" s="129" t="str">
        <f t="shared" si="15"/>
        <v>0</v>
      </c>
      <c r="O22" s="126"/>
      <c r="P22" s="129">
        <f t="shared" si="16"/>
        <v>0</v>
      </c>
      <c r="Q22" s="126"/>
      <c r="R22" s="126"/>
      <c r="S22" s="171">
        <f t="shared" si="8"/>
        <v>0</v>
      </c>
      <c r="T22" s="36">
        <f t="shared" si="7"/>
        <v>0</v>
      </c>
      <c r="U22" s="93"/>
      <c r="V22" s="94"/>
    </row>
    <row r="23" spans="1:22" ht="15.75">
      <c r="A23" s="128"/>
      <c r="B23" s="123">
        <f t="shared" si="9"/>
        <v>13</v>
      </c>
      <c r="C23" s="126"/>
      <c r="D23" s="129" t="str">
        <f t="shared" si="10"/>
        <v>0</v>
      </c>
      <c r="E23" s="126"/>
      <c r="F23" s="129" t="str">
        <f t="shared" si="11"/>
        <v>0</v>
      </c>
      <c r="G23" s="126"/>
      <c r="H23" s="129" t="str">
        <f t="shared" si="12"/>
        <v>0</v>
      </c>
      <c r="I23" s="126"/>
      <c r="J23" s="129" t="str">
        <f t="shared" si="13"/>
        <v>0</v>
      </c>
      <c r="K23" s="126"/>
      <c r="L23" s="129" t="str">
        <f t="shared" si="14"/>
        <v>0</v>
      </c>
      <c r="M23" s="126"/>
      <c r="N23" s="129" t="str">
        <f t="shared" si="15"/>
        <v>0</v>
      </c>
      <c r="O23" s="126"/>
      <c r="P23" s="129">
        <f t="shared" si="16"/>
        <v>0</v>
      </c>
      <c r="Q23" s="126"/>
      <c r="R23" s="126"/>
      <c r="S23" s="171">
        <f t="shared" si="8"/>
        <v>0</v>
      </c>
      <c r="T23" s="36">
        <f t="shared" si="7"/>
        <v>0</v>
      </c>
      <c r="U23" s="93"/>
      <c r="V23" s="94"/>
    </row>
    <row r="24" spans="1:22" ht="15.75">
      <c r="A24" s="128"/>
      <c r="B24" s="123">
        <f t="shared" si="9"/>
        <v>14</v>
      </c>
      <c r="C24" s="126"/>
      <c r="D24" s="129" t="str">
        <f t="shared" si="10"/>
        <v>0</v>
      </c>
      <c r="E24" s="126"/>
      <c r="F24" s="129" t="str">
        <f t="shared" si="11"/>
        <v>0</v>
      </c>
      <c r="G24" s="126"/>
      <c r="H24" s="129" t="str">
        <f t="shared" si="12"/>
        <v>0</v>
      </c>
      <c r="I24" s="126"/>
      <c r="J24" s="129" t="str">
        <f t="shared" si="13"/>
        <v>0</v>
      </c>
      <c r="K24" s="126"/>
      <c r="L24" s="129" t="str">
        <f t="shared" si="14"/>
        <v>0</v>
      </c>
      <c r="M24" s="126"/>
      <c r="N24" s="129" t="str">
        <f t="shared" si="15"/>
        <v>0</v>
      </c>
      <c r="O24" s="126"/>
      <c r="P24" s="129">
        <f t="shared" si="16"/>
        <v>0</v>
      </c>
      <c r="Q24" s="126"/>
      <c r="R24" s="126"/>
      <c r="S24" s="171">
        <f t="shared" si="8"/>
        <v>0</v>
      </c>
      <c r="T24" s="36">
        <f t="shared" si="7"/>
        <v>0</v>
      </c>
      <c r="U24" s="93"/>
      <c r="V24" s="94"/>
    </row>
    <row r="25" spans="1:22" ht="15.75">
      <c r="A25" s="128"/>
      <c r="B25" s="123">
        <f t="shared" si="9"/>
        <v>15</v>
      </c>
      <c r="C25" s="126"/>
      <c r="D25" s="129" t="str">
        <f t="shared" si="10"/>
        <v>0</v>
      </c>
      <c r="E25" s="126"/>
      <c r="F25" s="129" t="str">
        <f t="shared" si="11"/>
        <v>0</v>
      </c>
      <c r="G25" s="126"/>
      <c r="H25" s="129" t="str">
        <f t="shared" si="12"/>
        <v>0</v>
      </c>
      <c r="I25" s="126"/>
      <c r="J25" s="129" t="str">
        <f t="shared" si="13"/>
        <v>0</v>
      </c>
      <c r="K25" s="126"/>
      <c r="L25" s="129" t="str">
        <f t="shared" si="14"/>
        <v>0</v>
      </c>
      <c r="M25" s="126"/>
      <c r="N25" s="129" t="str">
        <f t="shared" si="15"/>
        <v>0</v>
      </c>
      <c r="O25" s="126"/>
      <c r="P25" s="129">
        <f t="shared" si="16"/>
        <v>0</v>
      </c>
      <c r="Q25" s="126"/>
      <c r="R25" s="126"/>
      <c r="S25" s="171">
        <f t="shared" si="8"/>
        <v>0</v>
      </c>
      <c r="T25" s="36">
        <f t="shared" si="7"/>
        <v>0</v>
      </c>
      <c r="U25" s="93"/>
      <c r="V25" s="94"/>
    </row>
    <row r="26" spans="1:22" ht="15.75">
      <c r="A26" s="128"/>
      <c r="B26" s="123">
        <f t="shared" si="9"/>
        <v>16</v>
      </c>
      <c r="C26" s="126"/>
      <c r="D26" s="129" t="str">
        <f t="shared" si="10"/>
        <v>0</v>
      </c>
      <c r="E26" s="126"/>
      <c r="F26" s="129" t="str">
        <f t="shared" si="11"/>
        <v>0</v>
      </c>
      <c r="G26" s="126"/>
      <c r="H26" s="129" t="str">
        <f t="shared" si="12"/>
        <v>0</v>
      </c>
      <c r="I26" s="126"/>
      <c r="J26" s="129" t="str">
        <f t="shared" si="13"/>
        <v>0</v>
      </c>
      <c r="K26" s="126"/>
      <c r="L26" s="129" t="str">
        <f t="shared" si="14"/>
        <v>0</v>
      </c>
      <c r="M26" s="126"/>
      <c r="N26" s="129" t="str">
        <f t="shared" si="15"/>
        <v>0</v>
      </c>
      <c r="O26" s="126"/>
      <c r="P26" s="129">
        <f t="shared" si="16"/>
        <v>0</v>
      </c>
      <c r="Q26" s="126"/>
      <c r="R26" s="126"/>
      <c r="S26" s="171">
        <f t="shared" si="8"/>
        <v>0</v>
      </c>
      <c r="T26" s="36">
        <f t="shared" si="7"/>
        <v>0</v>
      </c>
      <c r="U26" s="93"/>
      <c r="V26" s="94"/>
    </row>
    <row r="27" spans="1:22" ht="15.75">
      <c r="A27" s="128"/>
      <c r="B27" s="123">
        <f t="shared" si="9"/>
        <v>17</v>
      </c>
      <c r="C27" s="126"/>
      <c r="D27" s="129" t="str">
        <f t="shared" si="10"/>
        <v>0</v>
      </c>
      <c r="E27" s="126"/>
      <c r="F27" s="129" t="str">
        <f t="shared" si="11"/>
        <v>0</v>
      </c>
      <c r="G27" s="126"/>
      <c r="H27" s="129" t="str">
        <f t="shared" si="12"/>
        <v>0</v>
      </c>
      <c r="I27" s="126"/>
      <c r="J27" s="129" t="str">
        <f t="shared" si="13"/>
        <v>0</v>
      </c>
      <c r="K27" s="126"/>
      <c r="L27" s="129" t="str">
        <f t="shared" si="14"/>
        <v>0</v>
      </c>
      <c r="M27" s="126"/>
      <c r="N27" s="129" t="str">
        <f t="shared" si="15"/>
        <v>0</v>
      </c>
      <c r="O27" s="126"/>
      <c r="P27" s="129">
        <f t="shared" si="16"/>
        <v>0</v>
      </c>
      <c r="Q27" s="126"/>
      <c r="R27" s="126"/>
      <c r="S27" s="171">
        <f t="shared" si="8"/>
        <v>0</v>
      </c>
      <c r="T27" s="36">
        <f t="shared" si="7"/>
        <v>0</v>
      </c>
      <c r="U27" s="93"/>
      <c r="V27" s="94"/>
    </row>
    <row r="28" spans="1:22" ht="15.75">
      <c r="A28" s="128"/>
      <c r="B28" s="123">
        <f t="shared" si="9"/>
        <v>18</v>
      </c>
      <c r="C28" s="126"/>
      <c r="D28" s="129" t="str">
        <f t="shared" si="10"/>
        <v>0</v>
      </c>
      <c r="E28" s="126"/>
      <c r="F28" s="129" t="str">
        <f t="shared" si="11"/>
        <v>0</v>
      </c>
      <c r="G28" s="126"/>
      <c r="H28" s="129" t="str">
        <f t="shared" si="12"/>
        <v>0</v>
      </c>
      <c r="I28" s="126"/>
      <c r="J28" s="129" t="str">
        <f t="shared" si="13"/>
        <v>0</v>
      </c>
      <c r="K28" s="126"/>
      <c r="L28" s="129" t="str">
        <f t="shared" si="14"/>
        <v>0</v>
      </c>
      <c r="M28" s="126"/>
      <c r="N28" s="129" t="str">
        <f t="shared" si="15"/>
        <v>0</v>
      </c>
      <c r="O28" s="126"/>
      <c r="P28" s="129">
        <f t="shared" si="16"/>
        <v>0</v>
      </c>
      <c r="Q28" s="126"/>
      <c r="R28" s="126"/>
      <c r="S28" s="171">
        <f t="shared" si="8"/>
        <v>0</v>
      </c>
      <c r="T28" s="36">
        <f t="shared" si="7"/>
        <v>0</v>
      </c>
      <c r="U28" s="93"/>
      <c r="V28" s="94"/>
    </row>
    <row r="29" spans="1:22" ht="15.75">
      <c r="A29" s="128"/>
      <c r="B29" s="123">
        <f t="shared" si="9"/>
        <v>19</v>
      </c>
      <c r="C29" s="151"/>
      <c r="D29" s="152" t="str">
        <f t="shared" si="10"/>
        <v>0</v>
      </c>
      <c r="E29" s="151"/>
      <c r="F29" s="152" t="str">
        <f t="shared" si="11"/>
        <v>0</v>
      </c>
      <c r="G29" s="151"/>
      <c r="H29" s="152" t="str">
        <f t="shared" si="12"/>
        <v>0</v>
      </c>
      <c r="I29" s="151"/>
      <c r="J29" s="152" t="str">
        <f t="shared" si="13"/>
        <v>0</v>
      </c>
      <c r="K29" s="151"/>
      <c r="L29" s="152" t="str">
        <f t="shared" si="14"/>
        <v>0</v>
      </c>
      <c r="M29" s="151"/>
      <c r="N29" s="152" t="str">
        <f t="shared" si="15"/>
        <v>0</v>
      </c>
      <c r="O29" s="151"/>
      <c r="P29" s="152">
        <f t="shared" si="16"/>
        <v>0</v>
      </c>
      <c r="Q29" s="151"/>
      <c r="R29" s="151"/>
      <c r="S29" s="171">
        <f t="shared" si="8"/>
        <v>0</v>
      </c>
      <c r="T29" s="36">
        <f t="shared" si="7"/>
        <v>0</v>
      </c>
      <c r="U29" s="93"/>
      <c r="V29" s="94"/>
    </row>
    <row r="30" spans="1:22" ht="15.75">
      <c r="A30" s="128"/>
      <c r="B30" s="123">
        <f t="shared" si="9"/>
        <v>20</v>
      </c>
      <c r="C30" s="151"/>
      <c r="D30" s="152" t="str">
        <f t="shared" si="10"/>
        <v>0</v>
      </c>
      <c r="E30" s="151"/>
      <c r="F30" s="152" t="str">
        <f t="shared" si="11"/>
        <v>0</v>
      </c>
      <c r="G30" s="151"/>
      <c r="H30" s="152" t="str">
        <f t="shared" si="12"/>
        <v>0</v>
      </c>
      <c r="I30" s="151"/>
      <c r="J30" s="152" t="str">
        <f t="shared" si="13"/>
        <v>0</v>
      </c>
      <c r="K30" s="151"/>
      <c r="L30" s="152" t="str">
        <f t="shared" si="14"/>
        <v>0</v>
      </c>
      <c r="M30" s="151"/>
      <c r="N30" s="152" t="str">
        <f t="shared" si="15"/>
        <v>0</v>
      </c>
      <c r="O30" s="151"/>
      <c r="P30" s="152">
        <f t="shared" si="16"/>
        <v>0</v>
      </c>
      <c r="Q30" s="151"/>
      <c r="R30" s="151"/>
      <c r="S30" s="171">
        <f t="shared" si="8"/>
        <v>0</v>
      </c>
      <c r="T30" s="36">
        <f t="shared" si="7"/>
        <v>0</v>
      </c>
      <c r="U30" s="93"/>
      <c r="V30" s="94"/>
    </row>
    <row r="31" spans="1:22" s="130" customFormat="1" ht="42.75">
      <c r="A31" s="168"/>
      <c r="B31" s="140"/>
      <c r="C31" s="169"/>
      <c r="D31" s="169"/>
      <c r="E31" s="141"/>
      <c r="F31" s="142"/>
      <c r="H31" s="142"/>
      <c r="I31" s="143"/>
      <c r="J31" s="144"/>
      <c r="K31" s="145"/>
      <c r="L31" s="142"/>
      <c r="N31" s="142"/>
      <c r="O31" s="150"/>
      <c r="P31" s="142"/>
      <c r="Q31" s="150"/>
      <c r="R31" s="175">
        <f>SUM(R10:R30)</f>
        <v>10</v>
      </c>
      <c r="S31" s="150"/>
      <c r="T31" s="173"/>
      <c r="U31" s="154"/>
      <c r="V31" s="155"/>
    </row>
    <row r="32" spans="1:22" s="132" customFormat="1" ht="18.75">
      <c r="A32" s="156"/>
      <c r="B32" s="169"/>
      <c r="C32" s="158"/>
      <c r="D32" s="131"/>
      <c r="E32" s="158"/>
      <c r="F32" s="131"/>
      <c r="G32" s="158"/>
      <c r="H32" s="131"/>
      <c r="I32" s="158"/>
      <c r="J32" s="131"/>
      <c r="K32" s="158"/>
      <c r="L32" s="131"/>
      <c r="N32" s="131"/>
      <c r="O32" s="150"/>
      <c r="P32" s="131"/>
      <c r="Q32" s="150"/>
      <c r="R32" s="150"/>
      <c r="S32" s="150"/>
      <c r="T32" s="173"/>
      <c r="U32" s="154"/>
      <c r="V32" s="155"/>
    </row>
    <row r="33" spans="1:22" s="133" customFormat="1" ht="20.25">
      <c r="A33" s="146"/>
      <c r="B33" s="157"/>
      <c r="C33" s="147"/>
      <c r="D33" s="148"/>
      <c r="E33" s="147"/>
      <c r="F33" s="148"/>
      <c r="G33" s="147"/>
      <c r="H33" s="148"/>
      <c r="I33" s="147"/>
      <c r="J33" s="148"/>
      <c r="K33" s="147"/>
      <c r="L33" s="148"/>
      <c r="N33" s="148"/>
      <c r="O33" s="150"/>
      <c r="P33" s="148"/>
      <c r="Q33" s="150"/>
      <c r="R33" s="150"/>
      <c r="S33" s="150"/>
      <c r="T33" s="173"/>
      <c r="U33" s="154"/>
      <c r="V33" s="155"/>
    </row>
    <row r="34" spans="1:22" s="133" customFormat="1" ht="72.75">
      <c r="A34" s="146"/>
      <c r="B34" s="159"/>
      <c r="C34" s="147"/>
      <c r="D34" s="148"/>
      <c r="E34" s="147"/>
      <c r="F34" s="148"/>
      <c r="G34" s="147"/>
      <c r="H34" s="148"/>
      <c r="I34" s="147"/>
      <c r="J34" s="148"/>
      <c r="K34" s="147"/>
      <c r="L34" s="148"/>
      <c r="N34" s="148"/>
      <c r="O34" s="150"/>
      <c r="P34" s="148"/>
      <c r="Q34" s="150"/>
      <c r="R34" s="150"/>
      <c r="S34" s="150"/>
      <c r="T34" s="173"/>
      <c r="U34" s="154"/>
      <c r="V34" s="155"/>
    </row>
    <row r="35" spans="1:22" s="133" customFormat="1" ht="115.5" customHeight="1">
      <c r="A35" s="146"/>
      <c r="B35" s="159"/>
      <c r="C35" s="147"/>
      <c r="D35" s="148"/>
      <c r="E35" s="147"/>
      <c r="F35" s="148"/>
      <c r="G35" s="147"/>
      <c r="H35" s="148"/>
      <c r="I35" s="147"/>
      <c r="J35" s="148"/>
      <c r="K35" s="147"/>
      <c r="L35" s="148"/>
      <c r="M35" s="134"/>
      <c r="N35" s="148"/>
      <c r="O35" s="150"/>
      <c r="P35" s="148"/>
      <c r="Q35" s="150"/>
      <c r="R35" s="150"/>
      <c r="S35" s="150"/>
      <c r="T35" s="173"/>
      <c r="U35" s="154"/>
      <c r="V35" s="155"/>
    </row>
    <row r="36" spans="1:22" s="133" customFormat="1" ht="72.75">
      <c r="A36" s="120"/>
      <c r="B36" s="159"/>
      <c r="C36" s="187"/>
      <c r="D36" s="188"/>
      <c r="E36" s="188"/>
      <c r="F36" s="188"/>
      <c r="G36" s="188"/>
      <c r="H36" s="188"/>
      <c r="I36" s="188"/>
      <c r="J36" s="188"/>
      <c r="K36" s="188"/>
      <c r="L36" s="149"/>
      <c r="M36" s="130"/>
      <c r="N36" s="149"/>
      <c r="O36" s="150"/>
      <c r="P36" s="149"/>
      <c r="Q36" s="150"/>
      <c r="R36" s="150"/>
      <c r="S36" s="150"/>
      <c r="T36" s="174"/>
      <c r="U36" s="153"/>
      <c r="V36" s="153"/>
    </row>
    <row r="37" spans="1:22" s="133" customFormat="1" ht="15.75">
      <c r="A37" s="120"/>
      <c r="B37" s="160"/>
      <c r="C37" s="162"/>
      <c r="D37" s="149"/>
      <c r="E37" s="162"/>
      <c r="F37" s="149"/>
      <c r="G37" s="162"/>
      <c r="H37" s="149"/>
      <c r="I37" s="162"/>
      <c r="J37" s="149"/>
      <c r="K37" s="162"/>
      <c r="L37" s="149"/>
      <c r="M37" s="130"/>
      <c r="N37" s="149"/>
      <c r="O37" s="150"/>
      <c r="P37" s="149"/>
      <c r="Q37" s="150"/>
      <c r="R37" s="150"/>
      <c r="S37" s="150"/>
      <c r="T37" s="174"/>
      <c r="U37" s="153"/>
      <c r="V37" s="153"/>
    </row>
    <row r="38" spans="1:22" s="133" customFormat="1" ht="15.75">
      <c r="A38" s="163"/>
      <c r="B38" s="161"/>
      <c r="C38" s="162"/>
      <c r="D38" s="149"/>
      <c r="E38" s="162"/>
      <c r="F38" s="149"/>
      <c r="G38" s="162"/>
      <c r="H38" s="149"/>
      <c r="I38" s="162"/>
      <c r="J38" s="149"/>
      <c r="K38" s="162"/>
      <c r="L38" s="149"/>
      <c r="M38" s="130"/>
      <c r="N38" s="149"/>
      <c r="O38" s="150"/>
      <c r="P38" s="149"/>
      <c r="Q38" s="150"/>
      <c r="R38" s="150"/>
      <c r="S38" s="150"/>
      <c r="T38" s="174"/>
      <c r="U38" s="153"/>
      <c r="V38" s="153"/>
    </row>
    <row r="39" spans="1:22" s="133" customFormat="1" ht="15.75">
      <c r="A39" s="163"/>
      <c r="B39" s="161"/>
      <c r="C39" s="162"/>
      <c r="D39" s="149"/>
      <c r="E39" s="162"/>
      <c r="F39" s="149"/>
      <c r="G39" s="162"/>
      <c r="H39" s="149"/>
      <c r="I39" s="162"/>
      <c r="J39" s="149"/>
      <c r="K39" s="162"/>
      <c r="L39" s="149"/>
      <c r="M39" s="130"/>
      <c r="N39" s="149"/>
      <c r="O39" s="150"/>
      <c r="P39" s="149"/>
      <c r="Q39" s="150"/>
      <c r="R39" s="150"/>
      <c r="S39" s="150"/>
      <c r="T39" s="173"/>
      <c r="U39" s="154"/>
      <c r="V39" s="155"/>
    </row>
    <row r="40" spans="1:22" s="133" customFormat="1" ht="15.75">
      <c r="A40" s="163"/>
      <c r="B40" s="161"/>
      <c r="C40" s="162"/>
      <c r="D40" s="149"/>
      <c r="E40" s="162"/>
      <c r="F40" s="149"/>
      <c r="G40" s="162"/>
      <c r="H40" s="149"/>
      <c r="I40" s="162"/>
      <c r="J40" s="149"/>
      <c r="K40" s="162"/>
      <c r="L40" s="149"/>
      <c r="M40" s="130"/>
      <c r="N40" s="149"/>
      <c r="O40" s="150"/>
      <c r="P40" s="149"/>
      <c r="Q40" s="150"/>
      <c r="R40" s="150"/>
      <c r="S40" s="150"/>
      <c r="T40" s="173"/>
      <c r="U40" s="154"/>
      <c r="V40" s="155"/>
    </row>
    <row r="41" spans="1:22" s="133" customFormat="1" ht="15.75">
      <c r="A41" s="163"/>
      <c r="B41" s="161"/>
      <c r="C41" s="162"/>
      <c r="D41" s="149"/>
      <c r="E41" s="162"/>
      <c r="F41" s="149"/>
      <c r="G41" s="162"/>
      <c r="H41" s="149"/>
      <c r="I41" s="162"/>
      <c r="J41" s="149"/>
      <c r="K41" s="162"/>
      <c r="L41" s="149"/>
      <c r="M41" s="130"/>
      <c r="N41" s="149"/>
      <c r="O41" s="150"/>
      <c r="P41" s="149"/>
      <c r="Q41" s="150"/>
      <c r="R41" s="150"/>
      <c r="S41" s="150"/>
      <c r="T41" s="173"/>
      <c r="U41" s="154"/>
      <c r="V41" s="155"/>
    </row>
    <row r="42" spans="1:22" s="133" customFormat="1" ht="15.75">
      <c r="A42" s="163"/>
      <c r="B42" s="161"/>
      <c r="C42" s="162"/>
      <c r="D42" s="149"/>
      <c r="E42" s="162"/>
      <c r="F42" s="149"/>
      <c r="G42" s="162"/>
      <c r="H42" s="149"/>
      <c r="I42" s="162"/>
      <c r="J42" s="149"/>
      <c r="K42" s="162"/>
      <c r="L42" s="149"/>
      <c r="M42" s="130"/>
      <c r="N42" s="149"/>
      <c r="O42" s="150"/>
      <c r="P42" s="149"/>
      <c r="Q42" s="150"/>
      <c r="R42" s="150"/>
      <c r="S42" s="150"/>
      <c r="T42" s="173"/>
      <c r="U42" s="154"/>
      <c r="V42" s="155"/>
    </row>
    <row r="43" spans="1:22" s="133" customFormat="1" ht="15.75">
      <c r="A43" s="163"/>
      <c r="B43" s="161"/>
      <c r="C43" s="162"/>
      <c r="D43" s="149"/>
      <c r="E43" s="162"/>
      <c r="F43" s="149"/>
      <c r="G43" s="162"/>
      <c r="H43" s="149"/>
      <c r="I43" s="162"/>
      <c r="J43" s="149"/>
      <c r="K43" s="162"/>
      <c r="L43" s="149"/>
      <c r="M43" s="130"/>
      <c r="N43" s="149"/>
      <c r="O43" s="150"/>
      <c r="P43" s="149"/>
      <c r="Q43" s="150"/>
      <c r="R43" s="164"/>
      <c r="S43" s="150"/>
      <c r="T43" s="173"/>
      <c r="U43" s="154"/>
      <c r="V43" s="155"/>
    </row>
    <row r="44" spans="1:22" s="133" customFormat="1" ht="15.75">
      <c r="A44" s="163"/>
      <c r="B44" s="161"/>
      <c r="C44" s="162"/>
      <c r="D44" s="149"/>
      <c r="E44" s="162"/>
      <c r="F44" s="149"/>
      <c r="G44" s="162"/>
      <c r="H44" s="149"/>
      <c r="I44" s="162"/>
      <c r="J44" s="149"/>
      <c r="K44" s="162"/>
      <c r="L44" s="149"/>
      <c r="M44" s="130"/>
      <c r="N44" s="149"/>
      <c r="O44" s="150"/>
      <c r="P44" s="149"/>
      <c r="Q44" s="150"/>
      <c r="R44" s="150"/>
      <c r="S44" s="150"/>
      <c r="T44" s="173"/>
      <c r="U44" s="154"/>
      <c r="V44" s="155"/>
    </row>
    <row r="45" spans="1:22" s="133" customFormat="1" ht="15.75">
      <c r="A45" s="163"/>
      <c r="B45" s="161"/>
      <c r="C45" s="162"/>
      <c r="D45" s="149"/>
      <c r="E45" s="162"/>
      <c r="F45" s="149"/>
      <c r="G45" s="162"/>
      <c r="H45" s="149"/>
      <c r="I45" s="162"/>
      <c r="J45" s="149"/>
      <c r="K45" s="162"/>
      <c r="L45" s="149"/>
      <c r="M45" s="130"/>
      <c r="N45" s="149"/>
      <c r="O45" s="150"/>
      <c r="P45" s="149"/>
      <c r="Q45" s="150"/>
      <c r="R45" s="150"/>
      <c r="S45" s="150"/>
      <c r="T45" s="173"/>
      <c r="U45" s="154"/>
      <c r="V45" s="155"/>
    </row>
    <row r="46" spans="1:22" s="133" customFormat="1" ht="15.75">
      <c r="A46" s="163"/>
      <c r="B46" s="161"/>
      <c r="C46" s="162"/>
      <c r="D46" s="149"/>
      <c r="E46" s="162"/>
      <c r="F46" s="149"/>
      <c r="G46" s="162"/>
      <c r="H46" s="149"/>
      <c r="I46" s="162"/>
      <c r="J46" s="149"/>
      <c r="K46" s="162"/>
      <c r="L46" s="149"/>
      <c r="M46" s="130"/>
      <c r="N46" s="149"/>
      <c r="O46" s="150"/>
      <c r="P46" s="149"/>
      <c r="Q46" s="150"/>
      <c r="R46" s="150"/>
      <c r="S46" s="150"/>
      <c r="T46" s="173"/>
      <c r="U46" s="154"/>
      <c r="V46" s="155"/>
    </row>
    <row r="47" spans="1:22" s="133" customFormat="1" ht="15.75">
      <c r="A47" s="163"/>
      <c r="B47" s="161"/>
      <c r="C47" s="162"/>
      <c r="D47" s="149"/>
      <c r="E47" s="162"/>
      <c r="F47" s="149"/>
      <c r="G47" s="162"/>
      <c r="H47" s="149"/>
      <c r="I47" s="162"/>
      <c r="J47" s="149"/>
      <c r="K47" s="162"/>
      <c r="L47" s="149"/>
      <c r="M47" s="130"/>
      <c r="N47" s="149"/>
      <c r="O47" s="150"/>
      <c r="P47" s="149"/>
      <c r="Q47" s="150"/>
      <c r="R47" s="150"/>
      <c r="S47" s="150"/>
      <c r="T47" s="173"/>
      <c r="U47" s="154"/>
      <c r="V47" s="155"/>
    </row>
    <row r="48" spans="1:22" s="133" customFormat="1" ht="15.75">
      <c r="A48" s="163"/>
      <c r="B48" s="161"/>
      <c r="C48" s="162"/>
      <c r="D48" s="149"/>
      <c r="E48" s="162"/>
      <c r="F48" s="149"/>
      <c r="G48" s="162"/>
      <c r="H48" s="149"/>
      <c r="I48" s="162"/>
      <c r="J48" s="149"/>
      <c r="K48" s="162"/>
      <c r="L48" s="149"/>
      <c r="M48" s="130"/>
      <c r="N48" s="149"/>
      <c r="O48" s="150"/>
      <c r="P48" s="149"/>
      <c r="Q48" s="150"/>
      <c r="R48" s="150"/>
      <c r="S48" s="150"/>
      <c r="T48" s="173"/>
      <c r="U48" s="154"/>
      <c r="V48" s="155"/>
    </row>
    <row r="49" spans="1:22" s="133" customFormat="1" ht="15.75">
      <c r="A49" s="163"/>
      <c r="B49" s="161"/>
      <c r="C49" s="162"/>
      <c r="D49" s="149"/>
      <c r="E49" s="162"/>
      <c r="F49" s="149"/>
      <c r="G49" s="162"/>
      <c r="H49" s="149"/>
      <c r="I49" s="162"/>
      <c r="J49" s="149"/>
      <c r="K49" s="162"/>
      <c r="L49" s="149"/>
      <c r="M49" s="130"/>
      <c r="N49" s="149"/>
      <c r="O49" s="150"/>
      <c r="P49" s="149"/>
      <c r="Q49" s="150"/>
      <c r="R49" s="150"/>
      <c r="S49" s="150"/>
      <c r="T49" s="173"/>
      <c r="U49" s="154"/>
      <c r="V49" s="155"/>
    </row>
    <row r="50" spans="1:22" s="133" customFormat="1" ht="15.75">
      <c r="A50" s="163"/>
      <c r="B50" s="161"/>
      <c r="C50" s="162"/>
      <c r="D50" s="149"/>
      <c r="E50" s="162"/>
      <c r="F50" s="149"/>
      <c r="G50" s="162"/>
      <c r="H50" s="149"/>
      <c r="I50" s="162"/>
      <c r="J50" s="149"/>
      <c r="K50" s="162"/>
      <c r="L50" s="149"/>
      <c r="M50" s="130"/>
      <c r="N50" s="149"/>
      <c r="O50" s="150"/>
      <c r="P50" s="149"/>
      <c r="Q50" s="150"/>
      <c r="R50" s="150"/>
      <c r="S50" s="150"/>
      <c r="T50" s="173"/>
      <c r="U50" s="154"/>
      <c r="V50" s="155"/>
    </row>
    <row r="51" spans="1:22" s="133" customFormat="1" ht="15.75">
      <c r="A51" s="163"/>
      <c r="B51" s="161"/>
      <c r="C51" s="162"/>
      <c r="D51" s="149"/>
      <c r="E51" s="162"/>
      <c r="F51" s="149"/>
      <c r="G51" s="162"/>
      <c r="H51" s="149"/>
      <c r="I51" s="162"/>
      <c r="J51" s="149"/>
      <c r="K51" s="162"/>
      <c r="L51" s="149"/>
      <c r="M51" s="130"/>
      <c r="N51" s="149"/>
      <c r="O51" s="150"/>
      <c r="P51" s="149"/>
      <c r="Q51" s="150"/>
      <c r="R51" s="150"/>
      <c r="S51" s="150"/>
      <c r="T51" s="173"/>
      <c r="U51" s="154"/>
      <c r="V51" s="155"/>
    </row>
    <row r="52" spans="1:22" s="133" customFormat="1" ht="15.75">
      <c r="A52" s="163"/>
      <c r="B52" s="161"/>
      <c r="C52" s="162"/>
      <c r="D52" s="149"/>
      <c r="E52" s="162"/>
      <c r="F52" s="149"/>
      <c r="G52" s="162"/>
      <c r="H52" s="149"/>
      <c r="I52" s="162"/>
      <c r="J52" s="149"/>
      <c r="K52" s="162"/>
      <c r="L52" s="149"/>
      <c r="M52" s="130"/>
      <c r="N52" s="149"/>
      <c r="O52" s="150"/>
      <c r="P52" s="149"/>
      <c r="Q52" s="150"/>
      <c r="R52" s="150"/>
      <c r="S52" s="150"/>
      <c r="T52" s="173"/>
      <c r="U52" s="154"/>
      <c r="V52" s="155"/>
    </row>
    <row r="53" spans="1:22" s="133" customFormat="1" ht="15.75">
      <c r="A53" s="163"/>
      <c r="B53" s="161"/>
      <c r="C53" s="162"/>
      <c r="D53" s="149"/>
      <c r="E53" s="162"/>
      <c r="F53" s="149"/>
      <c r="G53" s="162"/>
      <c r="H53" s="149"/>
      <c r="I53" s="162"/>
      <c r="J53" s="149"/>
      <c r="K53" s="162"/>
      <c r="L53" s="149"/>
      <c r="M53" s="130"/>
      <c r="N53" s="149"/>
      <c r="O53" s="150"/>
      <c r="P53" s="149"/>
      <c r="Q53" s="150"/>
      <c r="R53" s="150"/>
      <c r="S53" s="150"/>
      <c r="T53" s="173"/>
      <c r="U53" s="154"/>
      <c r="V53" s="155"/>
    </row>
    <row r="54" spans="1:22" s="133" customFormat="1" ht="15.75">
      <c r="A54" s="163"/>
      <c r="B54" s="161"/>
      <c r="C54" s="162"/>
      <c r="D54" s="149"/>
      <c r="E54" s="162"/>
      <c r="F54" s="149"/>
      <c r="G54" s="162"/>
      <c r="H54" s="149"/>
      <c r="I54" s="162"/>
      <c r="J54" s="149"/>
      <c r="K54" s="162"/>
      <c r="L54" s="149"/>
      <c r="M54" s="130"/>
      <c r="N54" s="149"/>
      <c r="O54" s="150"/>
      <c r="P54" s="149"/>
      <c r="Q54" s="150"/>
      <c r="R54" s="150"/>
      <c r="S54" s="150"/>
      <c r="T54" s="173"/>
      <c r="U54" s="154"/>
      <c r="V54" s="155"/>
    </row>
    <row r="55" spans="1:22" s="133" customFormat="1" ht="15.75">
      <c r="A55" s="163"/>
      <c r="B55" s="161"/>
      <c r="C55" s="162"/>
      <c r="D55" s="149"/>
      <c r="E55" s="162"/>
      <c r="F55" s="149"/>
      <c r="G55" s="162"/>
      <c r="H55" s="149"/>
      <c r="I55" s="162"/>
      <c r="J55" s="149"/>
      <c r="K55" s="162"/>
      <c r="L55" s="149"/>
      <c r="M55" s="130"/>
      <c r="N55" s="149"/>
      <c r="O55" s="150"/>
      <c r="P55" s="149"/>
      <c r="Q55" s="150"/>
      <c r="R55" s="150"/>
      <c r="S55" s="150"/>
      <c r="T55" s="173"/>
      <c r="U55" s="154"/>
      <c r="V55" s="155"/>
    </row>
    <row r="56" spans="1:22" s="133" customFormat="1" ht="15.75">
      <c r="A56" s="163"/>
      <c r="B56" s="161"/>
      <c r="C56" s="162"/>
      <c r="D56" s="149"/>
      <c r="E56" s="162"/>
      <c r="F56" s="149"/>
      <c r="G56" s="162"/>
      <c r="H56" s="149"/>
      <c r="I56" s="162"/>
      <c r="J56" s="149"/>
      <c r="K56" s="162"/>
      <c r="L56" s="149"/>
      <c r="M56" s="130"/>
      <c r="N56" s="149"/>
      <c r="O56" s="150"/>
      <c r="P56" s="149"/>
      <c r="Q56" s="150"/>
      <c r="R56" s="150"/>
      <c r="S56" s="150"/>
      <c r="T56" s="173"/>
      <c r="U56" s="154"/>
      <c r="V56" s="155"/>
    </row>
    <row r="57" spans="1:22" s="133" customFormat="1" ht="15.75">
      <c r="A57" s="163"/>
      <c r="B57" s="161"/>
      <c r="C57" s="162"/>
      <c r="D57" s="149"/>
      <c r="E57" s="162"/>
      <c r="F57" s="149"/>
      <c r="G57" s="162"/>
      <c r="H57" s="149"/>
      <c r="I57" s="162"/>
      <c r="J57" s="149"/>
      <c r="K57" s="162"/>
      <c r="L57" s="149"/>
      <c r="M57" s="130"/>
      <c r="N57" s="149"/>
      <c r="O57" s="150"/>
      <c r="P57" s="149"/>
      <c r="Q57" s="150"/>
      <c r="R57" s="150"/>
      <c r="S57" s="150"/>
      <c r="T57" s="173"/>
      <c r="U57" s="154"/>
      <c r="V57" s="155"/>
    </row>
    <row r="58" spans="1:22" s="133" customFormat="1" ht="15.75">
      <c r="A58" s="163"/>
      <c r="B58" s="161"/>
      <c r="C58" s="162"/>
      <c r="D58" s="149"/>
      <c r="E58" s="162"/>
      <c r="F58" s="149"/>
      <c r="G58" s="162"/>
      <c r="H58" s="149"/>
      <c r="I58" s="162"/>
      <c r="J58" s="149"/>
      <c r="K58" s="162"/>
      <c r="L58" s="149"/>
      <c r="M58" s="130"/>
      <c r="N58" s="149"/>
      <c r="O58" s="150"/>
      <c r="P58" s="149"/>
      <c r="Q58" s="150"/>
      <c r="R58" s="150"/>
      <c r="S58" s="150"/>
      <c r="T58" s="173"/>
      <c r="U58" s="154"/>
      <c r="V58" s="155"/>
    </row>
    <row r="59" spans="1:22" s="133" customFormat="1" ht="15.75">
      <c r="A59" s="163"/>
      <c r="B59" s="161"/>
      <c r="C59" s="162"/>
      <c r="D59" s="149"/>
      <c r="E59" s="162"/>
      <c r="F59" s="149"/>
      <c r="G59" s="162"/>
      <c r="H59" s="149"/>
      <c r="I59" s="162"/>
      <c r="J59" s="149"/>
      <c r="K59" s="162"/>
      <c r="L59" s="149"/>
      <c r="M59" s="130"/>
      <c r="N59" s="149"/>
      <c r="O59" s="150"/>
      <c r="P59" s="149"/>
      <c r="Q59" s="150"/>
      <c r="R59" s="150"/>
      <c r="S59" s="150"/>
      <c r="T59" s="173"/>
      <c r="U59" s="154"/>
      <c r="V59" s="155"/>
    </row>
    <row r="60" spans="1:22" s="133" customFormat="1" ht="15.75">
      <c r="A60" s="163"/>
      <c r="B60" s="161"/>
      <c r="C60" s="162"/>
      <c r="D60" s="149"/>
      <c r="E60" s="162"/>
      <c r="F60" s="149"/>
      <c r="G60" s="162"/>
      <c r="H60" s="149"/>
      <c r="I60" s="162"/>
      <c r="J60" s="149"/>
      <c r="K60" s="162"/>
      <c r="L60" s="149"/>
      <c r="M60" s="130"/>
      <c r="N60" s="149"/>
      <c r="O60" s="150"/>
      <c r="P60" s="149"/>
      <c r="Q60" s="150"/>
      <c r="R60" s="150"/>
      <c r="S60" s="150"/>
      <c r="T60" s="173"/>
      <c r="U60" s="154"/>
      <c r="V60" s="155"/>
    </row>
    <row r="61" spans="1:22" s="133" customFormat="1" ht="15.75">
      <c r="A61" s="163"/>
      <c r="B61" s="161"/>
      <c r="C61" s="162"/>
      <c r="D61" s="149"/>
      <c r="E61" s="162"/>
      <c r="F61" s="149"/>
      <c r="G61" s="162"/>
      <c r="H61" s="149"/>
      <c r="I61" s="162"/>
      <c r="J61" s="149"/>
      <c r="K61" s="162"/>
      <c r="L61" s="149"/>
      <c r="M61" s="130"/>
      <c r="N61" s="149"/>
      <c r="O61" s="150"/>
      <c r="P61" s="149"/>
      <c r="Q61" s="150"/>
      <c r="R61" s="150"/>
      <c r="S61" s="150"/>
      <c r="T61" s="173"/>
      <c r="U61" s="154"/>
      <c r="V61" s="155"/>
    </row>
    <row r="62" spans="1:22" s="133" customFormat="1" ht="15.75">
      <c r="A62" s="163"/>
      <c r="B62" s="161"/>
      <c r="C62" s="162"/>
      <c r="D62" s="149"/>
      <c r="E62" s="162"/>
      <c r="F62" s="149"/>
      <c r="G62" s="162"/>
      <c r="H62" s="149"/>
      <c r="I62" s="162"/>
      <c r="J62" s="149"/>
      <c r="K62" s="162"/>
      <c r="L62" s="149"/>
      <c r="M62" s="130"/>
      <c r="N62" s="149"/>
      <c r="O62" s="150"/>
      <c r="P62" s="149"/>
      <c r="Q62" s="150"/>
      <c r="R62" s="150"/>
      <c r="S62" s="150"/>
      <c r="T62" s="173"/>
      <c r="U62" s="154"/>
      <c r="V62" s="155"/>
    </row>
    <row r="63" spans="1:22" s="133" customFormat="1" ht="15.75">
      <c r="A63" s="163"/>
      <c r="B63" s="161"/>
      <c r="C63" s="162"/>
      <c r="D63" s="149"/>
      <c r="E63" s="162"/>
      <c r="F63" s="149"/>
      <c r="G63" s="162"/>
      <c r="H63" s="149"/>
      <c r="I63" s="162"/>
      <c r="J63" s="149"/>
      <c r="K63" s="162"/>
      <c r="L63" s="149"/>
      <c r="M63" s="130"/>
      <c r="N63" s="149"/>
      <c r="O63" s="150"/>
      <c r="P63" s="149"/>
      <c r="Q63" s="150"/>
      <c r="R63" s="150"/>
      <c r="S63" s="150"/>
      <c r="T63" s="173"/>
      <c r="U63" s="154"/>
      <c r="V63" s="155"/>
    </row>
    <row r="64" spans="1:22" s="133" customFormat="1" ht="15.75">
      <c r="A64" s="163"/>
      <c r="B64" s="161"/>
      <c r="C64" s="162"/>
      <c r="D64" s="149"/>
      <c r="E64" s="162"/>
      <c r="F64" s="149"/>
      <c r="G64" s="162"/>
      <c r="H64" s="149"/>
      <c r="I64" s="162"/>
      <c r="J64" s="149"/>
      <c r="K64" s="162"/>
      <c r="L64" s="149"/>
      <c r="M64" s="130"/>
      <c r="N64" s="149"/>
      <c r="O64" s="150"/>
      <c r="P64" s="149"/>
      <c r="Q64" s="150"/>
      <c r="R64" s="150"/>
      <c r="S64" s="150"/>
      <c r="T64" s="173"/>
      <c r="U64" s="154"/>
      <c r="V64" s="155"/>
    </row>
    <row r="65" spans="1:22" s="133" customFormat="1" ht="15.75">
      <c r="A65" s="163"/>
      <c r="B65" s="161"/>
      <c r="C65" s="162"/>
      <c r="D65" s="149"/>
      <c r="E65" s="162"/>
      <c r="F65" s="149"/>
      <c r="G65" s="162"/>
      <c r="H65" s="149"/>
      <c r="I65" s="162"/>
      <c r="J65" s="149"/>
      <c r="K65" s="162"/>
      <c r="L65" s="149"/>
      <c r="M65" s="130"/>
      <c r="N65" s="149"/>
      <c r="O65" s="150"/>
      <c r="P65" s="149"/>
      <c r="Q65" s="150"/>
      <c r="R65" s="150"/>
      <c r="S65" s="150"/>
      <c r="T65" s="173"/>
      <c r="U65" s="154"/>
      <c r="V65" s="155"/>
    </row>
    <row r="66" spans="1:22" s="133" customFormat="1" ht="15.75">
      <c r="A66" s="163"/>
      <c r="B66" s="161"/>
      <c r="C66" s="162"/>
      <c r="D66" s="149"/>
      <c r="E66" s="162"/>
      <c r="F66" s="149"/>
      <c r="G66" s="162"/>
      <c r="H66" s="149"/>
      <c r="I66" s="162"/>
      <c r="J66" s="149"/>
      <c r="K66" s="162"/>
      <c r="L66" s="149"/>
      <c r="M66" s="130"/>
      <c r="N66" s="149"/>
      <c r="O66" s="150"/>
      <c r="P66" s="149"/>
      <c r="Q66" s="150"/>
      <c r="R66" s="150"/>
      <c r="S66" s="150"/>
      <c r="T66" s="174"/>
      <c r="U66" s="153"/>
      <c r="V66" s="153"/>
    </row>
    <row r="67" spans="1:22" s="133" customFormat="1" ht="15.75">
      <c r="A67" s="163"/>
      <c r="B67" s="161"/>
      <c r="C67" s="162"/>
      <c r="D67" s="149"/>
      <c r="E67" s="162"/>
      <c r="F67" s="149"/>
      <c r="G67" s="162"/>
      <c r="H67" s="149"/>
      <c r="I67" s="162"/>
      <c r="J67" s="149"/>
      <c r="K67" s="162"/>
      <c r="L67" s="149"/>
      <c r="M67" s="130"/>
      <c r="N67" s="149"/>
      <c r="O67" s="150"/>
      <c r="P67" s="149"/>
      <c r="Q67" s="150"/>
      <c r="R67" s="150"/>
      <c r="S67" s="150"/>
      <c r="T67" s="174"/>
      <c r="U67" s="153"/>
      <c r="V67" s="153"/>
    </row>
    <row r="68" spans="1:22" s="133" customFormat="1" ht="15.75">
      <c r="A68" s="163"/>
      <c r="B68" s="161"/>
      <c r="C68" s="162"/>
      <c r="D68" s="149"/>
      <c r="E68" s="162"/>
      <c r="F68" s="149"/>
      <c r="G68" s="162"/>
      <c r="H68" s="149"/>
      <c r="I68" s="162"/>
      <c r="J68" s="149"/>
      <c r="K68" s="162"/>
      <c r="L68" s="149"/>
      <c r="M68" s="130"/>
      <c r="N68" s="149"/>
      <c r="O68" s="150"/>
      <c r="P68" s="149"/>
      <c r="Q68" s="150"/>
      <c r="R68" s="150"/>
      <c r="S68" s="150"/>
      <c r="T68" s="174"/>
      <c r="U68" s="153"/>
      <c r="V68" s="153"/>
    </row>
    <row r="69" spans="1:22" s="133" customFormat="1" ht="15.75">
      <c r="A69" s="163"/>
      <c r="B69" s="161"/>
      <c r="C69" s="162"/>
      <c r="D69" s="149"/>
      <c r="E69" s="162"/>
      <c r="F69" s="149"/>
      <c r="G69" s="162"/>
      <c r="H69" s="149"/>
      <c r="I69" s="162"/>
      <c r="J69" s="149"/>
      <c r="K69" s="162"/>
      <c r="L69" s="149"/>
      <c r="M69" s="130"/>
      <c r="N69" s="149"/>
      <c r="O69" s="150"/>
      <c r="P69" s="149"/>
      <c r="Q69" s="150"/>
      <c r="R69" s="150"/>
      <c r="S69" s="150"/>
      <c r="T69" s="174"/>
      <c r="U69" s="153"/>
      <c r="V69" s="153"/>
    </row>
    <row r="70" spans="1:22" s="133" customFormat="1" ht="15.75">
      <c r="A70" s="163"/>
      <c r="B70" s="161"/>
      <c r="C70" s="162"/>
      <c r="D70" s="149"/>
      <c r="E70" s="162"/>
      <c r="F70" s="149"/>
      <c r="G70" s="162"/>
      <c r="H70" s="149"/>
      <c r="I70" s="162"/>
      <c r="J70" s="149"/>
      <c r="K70" s="162"/>
      <c r="L70" s="149"/>
      <c r="M70" s="130"/>
      <c r="N70" s="149"/>
      <c r="O70" s="150"/>
      <c r="P70" s="149"/>
      <c r="Q70" s="150"/>
      <c r="R70" s="150"/>
      <c r="S70" s="150"/>
      <c r="T70" s="174"/>
      <c r="U70" s="153"/>
      <c r="V70" s="153"/>
    </row>
    <row r="71" spans="1:22" s="133" customFormat="1" ht="15.75">
      <c r="A71" s="163"/>
      <c r="B71" s="161"/>
      <c r="C71" s="162"/>
      <c r="D71" s="149"/>
      <c r="E71" s="162"/>
      <c r="F71" s="149"/>
      <c r="G71" s="162"/>
      <c r="H71" s="149"/>
      <c r="I71" s="162"/>
      <c r="J71" s="149"/>
      <c r="K71" s="162"/>
      <c r="L71" s="149"/>
      <c r="M71" s="130"/>
      <c r="N71" s="149"/>
      <c r="O71" s="150"/>
      <c r="P71" s="149"/>
      <c r="Q71" s="150"/>
      <c r="R71" s="150"/>
      <c r="S71" s="150"/>
      <c r="T71" s="174"/>
      <c r="U71" s="153"/>
      <c r="V71" s="153"/>
    </row>
    <row r="72" spans="1:22" s="133" customFormat="1" ht="15.75">
      <c r="A72" s="163"/>
      <c r="B72" s="161"/>
      <c r="C72" s="162"/>
      <c r="D72" s="149"/>
      <c r="E72" s="162"/>
      <c r="F72" s="149"/>
      <c r="G72" s="162"/>
      <c r="H72" s="149"/>
      <c r="I72" s="162"/>
      <c r="J72" s="149"/>
      <c r="K72" s="162"/>
      <c r="L72" s="149"/>
      <c r="M72" s="130"/>
      <c r="N72" s="149"/>
      <c r="O72" s="150"/>
      <c r="P72" s="149"/>
      <c r="Q72" s="150"/>
      <c r="R72" s="150"/>
      <c r="S72" s="150"/>
      <c r="T72" s="174"/>
      <c r="U72" s="153"/>
      <c r="V72" s="153"/>
    </row>
    <row r="73" spans="1:22" s="133" customFormat="1" ht="15.75">
      <c r="A73" s="163"/>
      <c r="B73" s="161"/>
      <c r="C73" s="162"/>
      <c r="D73" s="149"/>
      <c r="E73" s="162"/>
      <c r="F73" s="149"/>
      <c r="G73" s="162"/>
      <c r="H73" s="149"/>
      <c r="I73" s="162"/>
      <c r="J73" s="149"/>
      <c r="K73" s="162"/>
      <c r="L73" s="149"/>
      <c r="M73" s="130"/>
      <c r="N73" s="149"/>
      <c r="O73" s="150"/>
      <c r="P73" s="149"/>
      <c r="Q73" s="150"/>
      <c r="R73" s="150"/>
      <c r="S73" s="150"/>
      <c r="T73" s="174"/>
      <c r="U73" s="153"/>
      <c r="V73" s="153"/>
    </row>
    <row r="74" spans="1:22" s="133" customFormat="1" ht="15.75">
      <c r="A74" s="163"/>
      <c r="B74" s="161"/>
      <c r="C74" s="162"/>
      <c r="D74" s="149"/>
      <c r="E74" s="162"/>
      <c r="F74" s="149"/>
      <c r="G74" s="162"/>
      <c r="H74" s="149"/>
      <c r="I74" s="162"/>
      <c r="J74" s="149"/>
      <c r="K74" s="162"/>
      <c r="L74" s="149"/>
      <c r="M74" s="130"/>
      <c r="N74" s="149"/>
      <c r="O74" s="150"/>
      <c r="P74" s="149"/>
      <c r="Q74" s="150"/>
      <c r="R74" s="150"/>
      <c r="S74" s="150"/>
      <c r="T74" s="174"/>
      <c r="U74" s="153"/>
      <c r="V74" s="153"/>
    </row>
    <row r="75" spans="1:22" s="133" customFormat="1" ht="15.75">
      <c r="A75" s="163"/>
      <c r="B75" s="161"/>
      <c r="C75" s="162"/>
      <c r="D75" s="149"/>
      <c r="E75" s="162"/>
      <c r="F75" s="149"/>
      <c r="G75" s="162"/>
      <c r="H75" s="149"/>
      <c r="I75" s="162"/>
      <c r="J75" s="149"/>
      <c r="K75" s="162"/>
      <c r="L75" s="149"/>
      <c r="M75" s="130"/>
      <c r="N75" s="149"/>
      <c r="O75" s="150"/>
      <c r="P75" s="149"/>
      <c r="Q75" s="150"/>
      <c r="R75" s="150"/>
      <c r="S75" s="150"/>
      <c r="T75" s="174"/>
      <c r="U75" s="153"/>
      <c r="V75" s="153"/>
    </row>
    <row r="76" spans="1:22" s="133" customFormat="1" ht="15.75">
      <c r="A76" s="163"/>
      <c r="B76" s="161"/>
      <c r="C76" s="162"/>
      <c r="D76" s="149"/>
      <c r="E76" s="162"/>
      <c r="F76" s="149"/>
      <c r="G76" s="162"/>
      <c r="H76" s="149"/>
      <c r="I76" s="162"/>
      <c r="J76" s="149"/>
      <c r="K76" s="162"/>
      <c r="L76" s="149"/>
      <c r="M76" s="130"/>
      <c r="N76" s="149"/>
      <c r="O76" s="150"/>
      <c r="P76" s="149"/>
      <c r="Q76" s="150"/>
      <c r="R76" s="150"/>
      <c r="S76" s="150"/>
      <c r="T76" s="174"/>
      <c r="U76" s="153"/>
      <c r="V76" s="153"/>
    </row>
    <row r="77" spans="1:22" s="133" customFormat="1" ht="15.75">
      <c r="A77" s="163"/>
      <c r="B77" s="161"/>
      <c r="C77" s="162"/>
      <c r="D77" s="149"/>
      <c r="E77" s="162"/>
      <c r="F77" s="149"/>
      <c r="G77" s="162"/>
      <c r="H77" s="149"/>
      <c r="I77" s="162"/>
      <c r="J77" s="149"/>
      <c r="K77" s="162"/>
      <c r="L77" s="149"/>
      <c r="M77" s="130"/>
      <c r="N77" s="149"/>
      <c r="O77" s="150"/>
      <c r="P77" s="149"/>
      <c r="Q77" s="150"/>
      <c r="R77" s="150"/>
      <c r="S77" s="150"/>
      <c r="T77" s="174"/>
      <c r="U77" s="153"/>
    </row>
    <row r="78" spans="1:22" s="133" customFormat="1" ht="15.75">
      <c r="A78" s="163"/>
      <c r="B78" s="161"/>
      <c r="C78" s="162"/>
      <c r="D78" s="149"/>
      <c r="E78" s="162"/>
      <c r="F78" s="149"/>
      <c r="G78" s="162"/>
      <c r="H78" s="149"/>
      <c r="I78" s="162"/>
      <c r="J78" s="149"/>
      <c r="K78" s="162"/>
      <c r="L78" s="149"/>
      <c r="M78" s="130"/>
      <c r="N78" s="149"/>
      <c r="O78" s="150"/>
      <c r="P78" s="149"/>
      <c r="Q78" s="150"/>
      <c r="R78" s="150"/>
      <c r="S78" s="150"/>
      <c r="T78" s="174"/>
      <c r="U78" s="153"/>
    </row>
    <row r="79" spans="1:22" s="133" customFormat="1" ht="15.75">
      <c r="A79" s="163"/>
      <c r="B79" s="161"/>
      <c r="C79" s="162"/>
      <c r="D79" s="149"/>
      <c r="E79" s="162"/>
      <c r="F79" s="149"/>
      <c r="G79" s="162"/>
      <c r="H79" s="149"/>
      <c r="I79" s="162"/>
      <c r="J79" s="149"/>
      <c r="K79" s="162"/>
      <c r="L79" s="149"/>
      <c r="M79" s="130"/>
      <c r="N79" s="149"/>
      <c r="O79" s="150"/>
      <c r="P79" s="149"/>
      <c r="Q79" s="150"/>
      <c r="R79" s="150"/>
      <c r="S79" s="150"/>
      <c r="T79" s="174"/>
      <c r="U79" s="153"/>
    </row>
    <row r="80" spans="1:22" s="133" customFormat="1" ht="15.75">
      <c r="A80" s="163"/>
      <c r="B80" s="161"/>
      <c r="C80" s="162"/>
      <c r="D80" s="149"/>
      <c r="E80" s="162"/>
      <c r="F80" s="149"/>
      <c r="G80" s="162"/>
      <c r="H80" s="149"/>
      <c r="I80" s="162"/>
      <c r="J80" s="149"/>
      <c r="K80" s="162"/>
      <c r="L80" s="149"/>
      <c r="M80" s="130"/>
      <c r="N80" s="149"/>
      <c r="O80" s="150"/>
      <c r="P80" s="149"/>
      <c r="Q80" s="150"/>
      <c r="R80" s="150"/>
      <c r="S80" s="150"/>
      <c r="T80" s="174"/>
      <c r="U80" s="153"/>
    </row>
    <row r="81" spans="1:22" s="133" customFormat="1" ht="15.75">
      <c r="A81" s="163"/>
      <c r="B81" s="161"/>
      <c r="C81" s="162"/>
      <c r="D81" s="149"/>
      <c r="E81" s="162"/>
      <c r="F81" s="149"/>
      <c r="G81" s="162"/>
      <c r="H81" s="149"/>
      <c r="I81" s="162"/>
      <c r="J81" s="149"/>
      <c r="K81" s="162"/>
      <c r="L81" s="149"/>
      <c r="M81" s="130"/>
      <c r="N81" s="149"/>
      <c r="O81" s="150"/>
      <c r="P81" s="149"/>
      <c r="Q81" s="150"/>
      <c r="R81" s="150"/>
      <c r="S81" s="150"/>
      <c r="T81" s="174"/>
      <c r="U81" s="153"/>
    </row>
    <row r="82" spans="1:22" s="133" customFormat="1" ht="15.75">
      <c r="A82" s="163"/>
      <c r="B82" s="161"/>
      <c r="C82" s="162"/>
      <c r="D82" s="149"/>
      <c r="E82" s="162"/>
      <c r="F82" s="149"/>
      <c r="G82" s="162"/>
      <c r="H82" s="149"/>
      <c r="I82" s="162"/>
      <c r="J82" s="149"/>
      <c r="K82" s="162"/>
      <c r="L82" s="149"/>
      <c r="M82" s="130"/>
      <c r="N82" s="149"/>
      <c r="O82" s="150"/>
      <c r="P82" s="149"/>
      <c r="Q82" s="150"/>
      <c r="R82" s="150"/>
      <c r="S82" s="150"/>
      <c r="T82" s="174"/>
      <c r="U82" s="153"/>
    </row>
    <row r="83" spans="1:22" s="133" customFormat="1" ht="15.75">
      <c r="A83" s="163"/>
      <c r="B83" s="161"/>
      <c r="C83" s="162"/>
      <c r="D83" s="149"/>
      <c r="E83" s="162"/>
      <c r="F83" s="149"/>
      <c r="G83" s="162"/>
      <c r="H83" s="149"/>
      <c r="I83" s="162"/>
      <c r="J83" s="149"/>
      <c r="K83" s="162"/>
      <c r="L83" s="149"/>
      <c r="M83" s="130"/>
      <c r="N83" s="149"/>
      <c r="O83" s="150"/>
      <c r="P83" s="149"/>
      <c r="Q83" s="150"/>
      <c r="R83" s="150"/>
      <c r="S83" s="150"/>
      <c r="T83" s="174"/>
      <c r="U83" s="153"/>
    </row>
    <row r="84" spans="1:22" s="133" customFormat="1" ht="15.75">
      <c r="A84" s="163"/>
      <c r="B84" s="161"/>
      <c r="C84" s="162"/>
      <c r="D84" s="149"/>
      <c r="E84" s="162"/>
      <c r="F84" s="149"/>
      <c r="G84" s="162"/>
      <c r="H84" s="149"/>
      <c r="I84" s="162"/>
      <c r="J84" s="149"/>
      <c r="K84" s="162"/>
      <c r="L84" s="149"/>
      <c r="M84" s="130"/>
      <c r="N84" s="149"/>
      <c r="O84" s="150"/>
      <c r="P84" s="149"/>
      <c r="Q84" s="150"/>
      <c r="R84" s="150"/>
      <c r="S84" s="150"/>
      <c r="T84" s="174"/>
      <c r="U84" s="153"/>
    </row>
    <row r="85" spans="1:22" s="133" customFormat="1" ht="15.75">
      <c r="A85" s="163"/>
      <c r="B85" s="161"/>
      <c r="C85" s="162"/>
      <c r="D85" s="149"/>
      <c r="E85" s="162"/>
      <c r="F85" s="149"/>
      <c r="G85" s="162"/>
      <c r="H85" s="149"/>
      <c r="I85" s="162"/>
      <c r="J85" s="149"/>
      <c r="K85" s="162"/>
      <c r="L85" s="149"/>
      <c r="M85" s="130"/>
      <c r="N85" s="149"/>
      <c r="O85" s="150"/>
      <c r="P85" s="149"/>
      <c r="Q85" s="150"/>
      <c r="R85" s="150"/>
      <c r="S85" s="150"/>
      <c r="T85" s="174"/>
      <c r="U85" s="153"/>
    </row>
    <row r="86" spans="1:22" s="133" customFormat="1" ht="15.75">
      <c r="A86" s="163"/>
      <c r="B86" s="161"/>
      <c r="C86" s="162"/>
      <c r="D86" s="149"/>
      <c r="E86" s="162"/>
      <c r="F86" s="149"/>
      <c r="G86" s="162"/>
      <c r="H86" s="149"/>
      <c r="I86" s="162"/>
      <c r="J86" s="149"/>
      <c r="K86" s="162"/>
      <c r="L86" s="149"/>
      <c r="M86" s="130"/>
      <c r="N86" s="149"/>
      <c r="O86" s="150"/>
      <c r="P86" s="149"/>
      <c r="Q86" s="150"/>
      <c r="R86" s="150"/>
      <c r="S86" s="150"/>
      <c r="T86" s="174"/>
      <c r="U86" s="153"/>
    </row>
    <row r="87" spans="1:22" s="133" customFormat="1" ht="15.75">
      <c r="A87" s="163"/>
      <c r="B87" s="161"/>
      <c r="C87" s="162"/>
      <c r="D87" s="149"/>
      <c r="E87" s="162"/>
      <c r="F87" s="149"/>
      <c r="G87" s="162"/>
      <c r="H87" s="149"/>
      <c r="I87" s="162"/>
      <c r="J87" s="149"/>
      <c r="K87" s="162"/>
      <c r="L87" s="149"/>
      <c r="M87" s="130"/>
      <c r="N87" s="149"/>
      <c r="O87" s="150"/>
      <c r="P87" s="149"/>
      <c r="Q87" s="150"/>
      <c r="R87" s="150"/>
      <c r="S87" s="150"/>
      <c r="T87" s="174"/>
      <c r="U87" s="153"/>
    </row>
    <row r="88" spans="1:22" s="133" customFormat="1" ht="15.75">
      <c r="A88" s="163"/>
      <c r="B88" s="161"/>
      <c r="C88" s="162"/>
      <c r="D88" s="149"/>
      <c r="E88" s="162"/>
      <c r="F88" s="149"/>
      <c r="G88" s="162"/>
      <c r="H88" s="149"/>
      <c r="I88" s="162"/>
      <c r="J88" s="149"/>
      <c r="K88" s="162"/>
      <c r="L88" s="149"/>
      <c r="M88" s="130"/>
      <c r="N88" s="149"/>
      <c r="O88" s="150"/>
      <c r="P88" s="149"/>
      <c r="Q88" s="150"/>
      <c r="R88" s="150"/>
      <c r="S88" s="150"/>
      <c r="T88" s="174"/>
      <c r="U88" s="153"/>
    </row>
    <row r="89" spans="1:22" s="133" customFormat="1" ht="15.75">
      <c r="A89" s="163"/>
      <c r="B89" s="161"/>
      <c r="C89" s="162"/>
      <c r="D89" s="149"/>
      <c r="E89" s="162"/>
      <c r="F89" s="149"/>
      <c r="G89" s="162"/>
      <c r="H89" s="149"/>
      <c r="I89" s="162"/>
      <c r="J89" s="149"/>
      <c r="K89" s="162"/>
      <c r="L89" s="149"/>
      <c r="M89" s="130"/>
      <c r="N89" s="149"/>
      <c r="O89" s="150"/>
      <c r="P89" s="149"/>
      <c r="Q89" s="150"/>
      <c r="R89" s="150"/>
      <c r="S89" s="150"/>
      <c r="T89" s="174"/>
      <c r="U89" s="153"/>
    </row>
    <row r="90" spans="1:22" s="133" customFormat="1" ht="15.75">
      <c r="A90" s="163"/>
      <c r="B90" s="161"/>
      <c r="C90" s="162"/>
      <c r="D90" s="149"/>
      <c r="E90" s="162"/>
      <c r="F90" s="149"/>
      <c r="G90" s="162"/>
      <c r="H90" s="149"/>
      <c r="I90" s="162"/>
      <c r="J90" s="149"/>
      <c r="K90" s="162"/>
      <c r="L90" s="149"/>
      <c r="M90" s="130"/>
      <c r="N90" s="149"/>
      <c r="O90" s="150"/>
      <c r="P90" s="149"/>
      <c r="Q90" s="150"/>
      <c r="R90" s="150"/>
      <c r="S90" s="150"/>
      <c r="T90" s="174"/>
      <c r="U90" s="153"/>
    </row>
    <row r="91" spans="1:22" s="133" customFormat="1" ht="15.75">
      <c r="A91" s="163"/>
      <c r="B91" s="161"/>
      <c r="C91" s="162"/>
      <c r="D91" s="149"/>
      <c r="E91" s="162"/>
      <c r="F91" s="149"/>
      <c r="G91" s="162"/>
      <c r="H91" s="149"/>
      <c r="I91" s="162"/>
      <c r="J91" s="149"/>
      <c r="K91" s="162"/>
      <c r="L91" s="149"/>
      <c r="M91" s="130"/>
      <c r="N91" s="149"/>
      <c r="O91" s="150"/>
      <c r="P91" s="149"/>
      <c r="Q91" s="150"/>
      <c r="R91" s="150"/>
      <c r="S91" s="150"/>
      <c r="T91" s="174"/>
      <c r="U91" s="153"/>
    </row>
    <row r="92" spans="1:22" s="133" customFormat="1" ht="15.75">
      <c r="A92" s="163"/>
      <c r="B92" s="161"/>
      <c r="C92" s="162"/>
      <c r="D92" s="149"/>
      <c r="E92" s="162"/>
      <c r="F92" s="149"/>
      <c r="G92" s="162"/>
      <c r="H92" s="149"/>
      <c r="I92" s="162"/>
      <c r="J92" s="149"/>
      <c r="K92" s="162"/>
      <c r="L92" s="149"/>
      <c r="M92" s="130"/>
      <c r="N92" s="149"/>
      <c r="O92" s="150"/>
      <c r="P92" s="149"/>
      <c r="Q92" s="150"/>
      <c r="R92" s="150"/>
      <c r="S92" s="150"/>
      <c r="T92" s="174"/>
      <c r="U92" s="153"/>
    </row>
    <row r="93" spans="1:22" s="133" customFormat="1" ht="15.75">
      <c r="A93" s="163"/>
      <c r="B93" s="161"/>
      <c r="C93" s="162"/>
      <c r="D93" s="149"/>
      <c r="E93" s="162"/>
      <c r="F93" s="149"/>
      <c r="G93" s="162"/>
      <c r="H93" s="149"/>
      <c r="I93" s="162"/>
      <c r="J93" s="149"/>
      <c r="K93" s="162"/>
      <c r="L93" s="149"/>
      <c r="M93" s="130"/>
      <c r="N93" s="149"/>
      <c r="O93" s="150"/>
      <c r="P93" s="149"/>
      <c r="Q93" s="150"/>
      <c r="R93" s="150"/>
      <c r="S93" s="150"/>
      <c r="T93" s="174"/>
      <c r="U93" s="153"/>
      <c r="V93" s="153"/>
    </row>
    <row r="94" spans="1:22" s="133" customFormat="1" ht="15.75">
      <c r="A94" s="163"/>
      <c r="B94" s="161"/>
      <c r="C94" s="162"/>
      <c r="D94" s="149"/>
      <c r="E94" s="162"/>
      <c r="F94" s="149"/>
      <c r="G94" s="162"/>
      <c r="H94" s="149"/>
      <c r="I94" s="162"/>
      <c r="J94" s="149"/>
      <c r="K94" s="162"/>
      <c r="L94" s="149"/>
      <c r="M94" s="130"/>
      <c r="N94" s="149"/>
      <c r="O94" s="150"/>
      <c r="P94" s="149"/>
      <c r="Q94" s="150"/>
      <c r="R94" s="150"/>
      <c r="S94" s="150"/>
      <c r="T94" s="174"/>
      <c r="U94" s="153"/>
      <c r="V94" s="153"/>
    </row>
    <row r="95" spans="1:22" s="133" customFormat="1" ht="15.75">
      <c r="A95" s="163"/>
      <c r="B95" s="161"/>
      <c r="C95" s="162"/>
      <c r="D95" s="149"/>
      <c r="E95" s="162"/>
      <c r="F95" s="149"/>
      <c r="G95" s="162"/>
      <c r="H95" s="149"/>
      <c r="I95" s="162"/>
      <c r="J95" s="149"/>
      <c r="K95" s="162"/>
      <c r="L95" s="149"/>
      <c r="M95" s="130"/>
      <c r="N95" s="149"/>
      <c r="O95" s="150"/>
      <c r="P95" s="149"/>
      <c r="Q95" s="150"/>
      <c r="R95" s="150"/>
      <c r="S95" s="150"/>
      <c r="T95" s="174"/>
      <c r="U95" s="153"/>
      <c r="V95" s="153"/>
    </row>
    <row r="96" spans="1:22" s="133" customFormat="1" ht="15.75">
      <c r="A96" s="163"/>
      <c r="B96" s="161"/>
      <c r="C96" s="162"/>
      <c r="D96" s="149"/>
      <c r="E96" s="162"/>
      <c r="F96" s="149"/>
      <c r="G96" s="162"/>
      <c r="H96" s="149"/>
      <c r="I96" s="162"/>
      <c r="J96" s="149"/>
      <c r="K96" s="162"/>
      <c r="L96" s="149"/>
      <c r="M96" s="130"/>
      <c r="N96" s="149"/>
      <c r="O96" s="150"/>
      <c r="P96" s="149"/>
      <c r="Q96" s="150"/>
      <c r="R96" s="150"/>
      <c r="S96" s="150"/>
      <c r="T96" s="174"/>
      <c r="U96" s="153"/>
      <c r="V96" s="153"/>
    </row>
    <row r="97" spans="1:22" s="133" customFormat="1" ht="15.75">
      <c r="A97" s="163"/>
      <c r="B97" s="161"/>
      <c r="C97" s="162"/>
      <c r="D97" s="149"/>
      <c r="E97" s="162"/>
      <c r="F97" s="149"/>
      <c r="G97" s="162"/>
      <c r="H97" s="149"/>
      <c r="I97" s="162"/>
      <c r="J97" s="149"/>
      <c r="K97" s="162"/>
      <c r="L97" s="149"/>
      <c r="M97" s="130"/>
      <c r="N97" s="149"/>
      <c r="O97" s="150"/>
      <c r="P97" s="149"/>
      <c r="Q97" s="150"/>
      <c r="R97" s="150"/>
      <c r="S97" s="150"/>
      <c r="T97" s="174"/>
      <c r="U97" s="153"/>
      <c r="V97" s="153"/>
    </row>
    <row r="98" spans="1:22" s="133" customFormat="1" ht="15.75">
      <c r="A98" s="163"/>
      <c r="B98" s="161"/>
      <c r="C98" s="162"/>
      <c r="D98" s="149"/>
      <c r="E98" s="162"/>
      <c r="F98" s="149"/>
      <c r="G98" s="162"/>
      <c r="H98" s="149"/>
      <c r="I98" s="162"/>
      <c r="J98" s="149"/>
      <c r="K98" s="162"/>
      <c r="L98" s="149"/>
      <c r="M98" s="130"/>
      <c r="N98" s="149"/>
      <c r="O98" s="150"/>
      <c r="P98" s="149"/>
      <c r="Q98" s="150"/>
      <c r="R98" s="150"/>
      <c r="S98" s="150"/>
      <c r="T98" s="174"/>
      <c r="U98" s="153"/>
      <c r="V98" s="153"/>
    </row>
    <row r="99" spans="1:22" s="133" customFormat="1" ht="15.75">
      <c r="A99" s="163"/>
      <c r="B99" s="161"/>
      <c r="C99" s="162"/>
      <c r="D99" s="149"/>
      <c r="E99" s="162"/>
      <c r="F99" s="149"/>
      <c r="G99" s="162"/>
      <c r="H99" s="149"/>
      <c r="I99" s="162"/>
      <c r="J99" s="149"/>
      <c r="K99" s="162"/>
      <c r="L99" s="149"/>
      <c r="M99" s="130"/>
      <c r="N99" s="149"/>
      <c r="O99" s="150"/>
      <c r="P99" s="149"/>
      <c r="Q99" s="150"/>
      <c r="R99" s="150"/>
      <c r="S99" s="150"/>
      <c r="T99" s="174"/>
      <c r="U99" s="153"/>
      <c r="V99" s="153"/>
    </row>
    <row r="100" spans="1:22" s="133" customFormat="1" ht="15.75">
      <c r="A100" s="163"/>
      <c r="B100" s="161"/>
      <c r="C100" s="162"/>
      <c r="D100" s="149"/>
      <c r="E100" s="162"/>
      <c r="F100" s="149"/>
      <c r="G100" s="162"/>
      <c r="H100" s="149"/>
      <c r="I100" s="162"/>
      <c r="J100" s="149"/>
      <c r="K100" s="162"/>
      <c r="L100" s="149"/>
      <c r="M100" s="130"/>
      <c r="N100" s="149"/>
      <c r="O100" s="150"/>
      <c r="P100" s="149"/>
      <c r="Q100" s="150"/>
      <c r="R100" s="150"/>
      <c r="S100" s="150"/>
      <c r="T100" s="174"/>
      <c r="U100" s="153"/>
      <c r="V100" s="153"/>
    </row>
    <row r="101" spans="1:22" s="133" customFormat="1" ht="15.75">
      <c r="A101" s="163"/>
      <c r="B101" s="161"/>
      <c r="C101" s="162"/>
      <c r="D101" s="149"/>
      <c r="E101" s="162"/>
      <c r="F101" s="149"/>
      <c r="G101" s="162"/>
      <c r="H101" s="149"/>
      <c r="I101" s="162"/>
      <c r="J101" s="149"/>
      <c r="K101" s="162"/>
      <c r="L101" s="149"/>
      <c r="M101" s="130"/>
      <c r="N101" s="149"/>
      <c r="O101" s="150"/>
      <c r="P101" s="149"/>
      <c r="Q101" s="150"/>
      <c r="R101" s="150"/>
      <c r="S101" s="150"/>
      <c r="T101" s="174"/>
      <c r="U101" s="153"/>
      <c r="V101" s="153"/>
    </row>
    <row r="102" spans="1:22" s="133" customFormat="1" ht="15.75">
      <c r="A102" s="163"/>
      <c r="B102" s="161"/>
      <c r="C102" s="162"/>
      <c r="D102" s="149"/>
      <c r="E102" s="162"/>
      <c r="F102" s="149"/>
      <c r="G102" s="162"/>
      <c r="H102" s="149"/>
      <c r="I102" s="162"/>
      <c r="J102" s="149"/>
      <c r="K102" s="162"/>
      <c r="L102" s="149"/>
      <c r="M102" s="130"/>
      <c r="N102" s="149"/>
      <c r="O102" s="150"/>
      <c r="P102" s="149"/>
      <c r="Q102" s="150"/>
      <c r="R102" s="150"/>
      <c r="S102" s="150"/>
      <c r="T102" s="174"/>
      <c r="U102" s="153"/>
      <c r="V102" s="153"/>
    </row>
    <row r="103" spans="1:22" s="133" customFormat="1" ht="15.75">
      <c r="A103" s="163"/>
      <c r="B103" s="161"/>
      <c r="C103" s="162"/>
      <c r="D103" s="149"/>
      <c r="E103" s="162"/>
      <c r="F103" s="149"/>
      <c r="G103" s="162"/>
      <c r="H103" s="149"/>
      <c r="I103" s="162"/>
      <c r="J103" s="149"/>
      <c r="K103" s="162"/>
      <c r="L103" s="149"/>
      <c r="M103" s="130"/>
      <c r="N103" s="149"/>
      <c r="O103" s="150"/>
      <c r="P103" s="149"/>
      <c r="Q103" s="150"/>
      <c r="R103" s="150"/>
      <c r="S103" s="150"/>
      <c r="T103" s="174"/>
      <c r="U103" s="153"/>
      <c r="V103" s="153"/>
    </row>
    <row r="104" spans="1:22" s="133" customFormat="1" ht="15.75">
      <c r="A104" s="163"/>
      <c r="B104" s="161"/>
      <c r="C104" s="162"/>
      <c r="D104" s="149"/>
      <c r="E104" s="162"/>
      <c r="F104" s="149"/>
      <c r="G104" s="162"/>
      <c r="H104" s="149"/>
      <c r="I104" s="162"/>
      <c r="J104" s="149"/>
      <c r="K104" s="162"/>
      <c r="L104" s="149"/>
      <c r="M104" s="130"/>
      <c r="N104" s="149"/>
      <c r="O104" s="150"/>
      <c r="P104" s="149"/>
      <c r="Q104" s="150"/>
      <c r="R104" s="150"/>
      <c r="S104" s="150"/>
      <c r="T104" s="174"/>
      <c r="U104" s="153"/>
      <c r="V104" s="153"/>
    </row>
    <row r="105" spans="1:22" s="133" customFormat="1" ht="15.75">
      <c r="A105" s="163"/>
      <c r="B105" s="161"/>
      <c r="C105" s="162"/>
      <c r="D105" s="149"/>
      <c r="E105" s="162"/>
      <c r="F105" s="149"/>
      <c r="G105" s="162"/>
      <c r="H105" s="149"/>
      <c r="I105" s="162"/>
      <c r="J105" s="149"/>
      <c r="K105" s="162"/>
      <c r="L105" s="149"/>
      <c r="M105" s="130"/>
      <c r="N105" s="149"/>
      <c r="O105" s="150"/>
      <c r="P105" s="149"/>
      <c r="Q105" s="150"/>
      <c r="R105" s="150"/>
      <c r="S105" s="150"/>
      <c r="T105" s="174"/>
      <c r="U105" s="153"/>
      <c r="V105" s="153"/>
    </row>
    <row r="106" spans="1:22" s="133" customFormat="1" ht="15.75">
      <c r="A106" s="163"/>
      <c r="B106" s="161"/>
      <c r="C106" s="162"/>
      <c r="D106" s="149"/>
      <c r="E106" s="162"/>
      <c r="F106" s="149"/>
      <c r="G106" s="162"/>
      <c r="H106" s="149"/>
      <c r="I106" s="162"/>
      <c r="J106" s="149"/>
      <c r="K106" s="162"/>
      <c r="L106" s="149"/>
      <c r="M106" s="130"/>
      <c r="N106" s="149"/>
      <c r="O106" s="150"/>
      <c r="P106" s="149"/>
      <c r="Q106" s="150"/>
      <c r="R106" s="150"/>
      <c r="S106" s="150"/>
      <c r="T106" s="174"/>
      <c r="U106" s="153"/>
      <c r="V106" s="165"/>
    </row>
    <row r="107" spans="1:22" s="133" customFormat="1" ht="15.75">
      <c r="A107" s="163"/>
      <c r="B107" s="161"/>
      <c r="C107" s="162"/>
      <c r="D107" s="149"/>
      <c r="E107" s="162"/>
      <c r="F107" s="149"/>
      <c r="G107" s="162"/>
      <c r="H107" s="149"/>
      <c r="I107" s="162"/>
      <c r="J107" s="149"/>
      <c r="K107" s="162"/>
      <c r="L107" s="149"/>
      <c r="M107" s="130"/>
      <c r="N107" s="149"/>
      <c r="O107" s="150"/>
      <c r="P107" s="149"/>
      <c r="Q107" s="150"/>
      <c r="R107" s="150"/>
      <c r="S107" s="150"/>
      <c r="T107" s="174"/>
      <c r="U107" s="153"/>
      <c r="V107" s="153"/>
    </row>
    <row r="108" spans="1:22" s="133" customFormat="1" ht="15.75">
      <c r="A108" s="163"/>
      <c r="B108" s="161"/>
      <c r="C108" s="162"/>
      <c r="D108" s="149"/>
      <c r="E108" s="162"/>
      <c r="F108" s="149"/>
      <c r="G108" s="162"/>
      <c r="H108" s="149"/>
      <c r="I108" s="162"/>
      <c r="J108" s="149"/>
      <c r="K108" s="162"/>
      <c r="L108" s="149"/>
      <c r="M108" s="130"/>
      <c r="N108" s="149"/>
      <c r="O108" s="150"/>
      <c r="P108" s="149"/>
      <c r="Q108" s="150"/>
      <c r="R108" s="150"/>
      <c r="S108" s="150"/>
      <c r="T108" s="174"/>
      <c r="U108" s="153"/>
      <c r="V108" s="153"/>
    </row>
    <row r="109" spans="1:22" s="133" customFormat="1" ht="15.75">
      <c r="A109" s="163"/>
      <c r="B109" s="161"/>
      <c r="C109" s="162"/>
      <c r="D109" s="149"/>
      <c r="E109" s="162"/>
      <c r="F109" s="149"/>
      <c r="G109" s="162"/>
      <c r="H109" s="149"/>
      <c r="I109" s="162"/>
      <c r="J109" s="149"/>
      <c r="K109" s="162"/>
      <c r="L109" s="149"/>
      <c r="M109" s="130"/>
      <c r="N109" s="149"/>
      <c r="O109" s="150"/>
      <c r="P109" s="149"/>
      <c r="Q109" s="150"/>
      <c r="R109" s="150"/>
      <c r="S109" s="150"/>
      <c r="T109" s="174"/>
      <c r="U109" s="153"/>
    </row>
    <row r="110" spans="1:22" s="133" customFormat="1" ht="15.75">
      <c r="A110" s="163"/>
      <c r="B110" s="161"/>
      <c r="C110" s="162"/>
      <c r="D110" s="149"/>
      <c r="E110" s="162"/>
      <c r="F110" s="149"/>
      <c r="G110" s="162"/>
      <c r="H110" s="149"/>
      <c r="I110" s="162"/>
      <c r="J110" s="149"/>
      <c r="K110" s="162"/>
      <c r="L110" s="149"/>
      <c r="M110" s="130"/>
      <c r="N110" s="149"/>
      <c r="O110" s="150"/>
      <c r="P110" s="149"/>
      <c r="Q110" s="150"/>
      <c r="R110" s="150"/>
      <c r="S110" s="150"/>
      <c r="T110" s="174"/>
      <c r="U110" s="153"/>
    </row>
    <row r="111" spans="1:22" s="133" customFormat="1" ht="15.75">
      <c r="A111" s="163"/>
      <c r="B111" s="161"/>
      <c r="C111" s="162"/>
      <c r="D111" s="149"/>
      <c r="E111" s="162"/>
      <c r="F111" s="149"/>
      <c r="G111" s="162"/>
      <c r="H111" s="149"/>
      <c r="I111" s="162"/>
      <c r="J111" s="149"/>
      <c r="K111" s="162"/>
      <c r="L111" s="149"/>
      <c r="M111" s="130"/>
      <c r="N111" s="149"/>
      <c r="O111" s="150"/>
      <c r="P111" s="149"/>
      <c r="Q111" s="150"/>
      <c r="R111" s="150"/>
      <c r="S111" s="150"/>
      <c r="T111" s="174"/>
      <c r="U111" s="153"/>
    </row>
    <row r="112" spans="1:22" s="133" customFormat="1" ht="15.75">
      <c r="A112" s="163"/>
      <c r="B112" s="161"/>
      <c r="C112" s="162"/>
      <c r="D112" s="149"/>
      <c r="E112" s="162"/>
      <c r="F112" s="149"/>
      <c r="G112" s="162"/>
      <c r="H112" s="149"/>
      <c r="I112" s="162"/>
      <c r="J112" s="149"/>
      <c r="K112" s="162"/>
      <c r="L112" s="149"/>
      <c r="M112" s="130"/>
      <c r="N112" s="149"/>
      <c r="O112" s="150"/>
      <c r="P112" s="149"/>
      <c r="Q112" s="150"/>
      <c r="R112" s="150"/>
      <c r="S112" s="150"/>
      <c r="T112" s="174"/>
      <c r="U112" s="153"/>
    </row>
    <row r="113" spans="1:21" s="133" customFormat="1" ht="15.75">
      <c r="A113" s="163"/>
      <c r="B113" s="161"/>
      <c r="C113" s="162"/>
      <c r="D113" s="149"/>
      <c r="E113" s="162"/>
      <c r="F113" s="149"/>
      <c r="G113" s="162"/>
      <c r="H113" s="149"/>
      <c r="I113" s="162"/>
      <c r="J113" s="149"/>
      <c r="K113" s="162"/>
      <c r="L113" s="149"/>
      <c r="M113" s="130"/>
      <c r="N113" s="149"/>
      <c r="O113" s="150"/>
      <c r="P113" s="149"/>
      <c r="Q113" s="150"/>
      <c r="R113" s="150"/>
      <c r="S113" s="150"/>
      <c r="T113" s="174"/>
      <c r="U113" s="153"/>
    </row>
    <row r="114" spans="1:21" s="133" customFormat="1" ht="15.75">
      <c r="A114" s="163"/>
      <c r="B114" s="161"/>
      <c r="C114" s="162"/>
      <c r="D114" s="149"/>
      <c r="E114" s="162"/>
      <c r="F114" s="149"/>
      <c r="G114" s="162"/>
      <c r="H114" s="149"/>
      <c r="I114" s="162"/>
      <c r="J114" s="149"/>
      <c r="K114" s="162"/>
      <c r="L114" s="149"/>
      <c r="M114" s="130"/>
      <c r="N114" s="149"/>
      <c r="O114" s="150"/>
      <c r="P114" s="149"/>
      <c r="Q114" s="150"/>
      <c r="R114" s="150"/>
      <c r="S114" s="150"/>
      <c r="T114" s="174"/>
      <c r="U114" s="153"/>
    </row>
    <row r="115" spans="1:21" s="133" customFormat="1" ht="15.75">
      <c r="A115" s="163"/>
      <c r="B115" s="161"/>
      <c r="C115" s="162"/>
      <c r="D115" s="149"/>
      <c r="E115" s="162"/>
      <c r="F115" s="149"/>
      <c r="G115" s="162"/>
      <c r="H115" s="149"/>
      <c r="I115" s="162"/>
      <c r="J115" s="149"/>
      <c r="K115" s="162"/>
      <c r="L115" s="149"/>
      <c r="M115" s="130"/>
      <c r="N115" s="149"/>
      <c r="O115" s="150"/>
      <c r="P115" s="149"/>
      <c r="Q115" s="150"/>
      <c r="R115" s="150"/>
      <c r="S115" s="150"/>
      <c r="T115" s="174"/>
      <c r="U115" s="153"/>
    </row>
    <row r="116" spans="1:21" s="133" customFormat="1" ht="15.75">
      <c r="A116" s="163"/>
      <c r="B116" s="161"/>
      <c r="C116" s="162"/>
      <c r="D116" s="149"/>
      <c r="E116" s="162"/>
      <c r="F116" s="149"/>
      <c r="G116" s="162"/>
      <c r="H116" s="149"/>
      <c r="I116" s="162"/>
      <c r="J116" s="149"/>
      <c r="K116" s="162"/>
      <c r="L116" s="149"/>
      <c r="M116" s="130"/>
      <c r="N116" s="149"/>
      <c r="O116" s="150"/>
      <c r="P116" s="149"/>
      <c r="Q116" s="150"/>
      <c r="R116" s="150"/>
      <c r="S116" s="150"/>
      <c r="T116" s="174"/>
      <c r="U116" s="153"/>
    </row>
    <row r="117" spans="1:21" s="133" customFormat="1" ht="15.75">
      <c r="A117" s="163"/>
      <c r="B117" s="161"/>
      <c r="C117" s="162"/>
      <c r="D117" s="149"/>
      <c r="E117" s="162"/>
      <c r="F117" s="149"/>
      <c r="G117" s="162"/>
      <c r="H117" s="149"/>
      <c r="I117" s="162"/>
      <c r="J117" s="149"/>
      <c r="K117" s="162"/>
      <c r="L117" s="149"/>
      <c r="M117" s="130"/>
      <c r="N117" s="149"/>
      <c r="O117" s="150"/>
      <c r="P117" s="149"/>
      <c r="Q117" s="150"/>
      <c r="R117" s="150"/>
      <c r="S117" s="150"/>
      <c r="T117" s="174"/>
      <c r="U117" s="153"/>
    </row>
    <row r="118" spans="1:21" s="133" customFormat="1" ht="15.75">
      <c r="A118" s="163"/>
      <c r="B118" s="161"/>
      <c r="C118" s="162"/>
      <c r="D118" s="149"/>
      <c r="E118" s="162"/>
      <c r="F118" s="149"/>
      <c r="G118" s="162"/>
      <c r="H118" s="149"/>
      <c r="I118" s="162"/>
      <c r="J118" s="149"/>
      <c r="K118" s="162"/>
      <c r="L118" s="149"/>
      <c r="M118" s="130"/>
      <c r="N118" s="149"/>
      <c r="O118" s="150"/>
      <c r="P118" s="149"/>
      <c r="Q118" s="150"/>
      <c r="R118" s="150"/>
      <c r="S118" s="150"/>
      <c r="T118" s="174"/>
      <c r="U118" s="153"/>
    </row>
    <row r="119" spans="1:21" s="133" customFormat="1" ht="15.75">
      <c r="A119" s="163"/>
      <c r="B119" s="161"/>
      <c r="C119" s="162"/>
      <c r="D119" s="149"/>
      <c r="E119" s="162"/>
      <c r="F119" s="149"/>
      <c r="G119" s="162"/>
      <c r="H119" s="149"/>
      <c r="I119" s="162"/>
      <c r="J119" s="149"/>
      <c r="K119" s="162"/>
      <c r="L119" s="149"/>
      <c r="M119" s="130"/>
      <c r="N119" s="149"/>
      <c r="O119" s="150"/>
      <c r="P119" s="149"/>
      <c r="Q119" s="150"/>
      <c r="R119" s="150"/>
      <c r="S119" s="150"/>
      <c r="T119" s="174"/>
      <c r="U119" s="153"/>
    </row>
    <row r="120" spans="1:21" s="133" customFormat="1" ht="15.75">
      <c r="A120" s="163"/>
      <c r="B120" s="161"/>
      <c r="C120" s="162"/>
      <c r="D120" s="149"/>
      <c r="E120" s="162"/>
      <c r="F120" s="149"/>
      <c r="G120" s="162"/>
      <c r="H120" s="149"/>
      <c r="I120" s="162"/>
      <c r="J120" s="149"/>
      <c r="K120" s="162"/>
      <c r="L120" s="149"/>
      <c r="M120" s="130"/>
      <c r="N120" s="149"/>
      <c r="O120" s="150"/>
      <c r="P120" s="149"/>
      <c r="Q120" s="150"/>
      <c r="R120" s="150"/>
      <c r="S120" s="150"/>
      <c r="T120" s="174"/>
      <c r="U120" s="153"/>
    </row>
    <row r="121" spans="1:21" s="133" customFormat="1" ht="15.75">
      <c r="A121" s="163"/>
      <c r="B121" s="161"/>
      <c r="C121" s="162"/>
      <c r="D121" s="149"/>
      <c r="E121" s="162"/>
      <c r="F121" s="149"/>
      <c r="G121" s="162"/>
      <c r="H121" s="149"/>
      <c r="I121" s="162"/>
      <c r="J121" s="149"/>
      <c r="K121" s="162"/>
      <c r="L121" s="149"/>
      <c r="M121" s="130"/>
      <c r="N121" s="149"/>
      <c r="O121" s="150"/>
      <c r="P121" s="149"/>
      <c r="Q121" s="150"/>
      <c r="R121" s="150"/>
      <c r="S121" s="150"/>
      <c r="T121" s="174"/>
      <c r="U121" s="153"/>
    </row>
    <row r="122" spans="1:21" s="133" customFormat="1" ht="15.75">
      <c r="A122" s="163"/>
      <c r="B122" s="161"/>
      <c r="C122" s="162"/>
      <c r="D122" s="149"/>
      <c r="E122" s="162"/>
      <c r="F122" s="149"/>
      <c r="G122" s="162"/>
      <c r="H122" s="149"/>
      <c r="I122" s="162"/>
      <c r="J122" s="149"/>
      <c r="K122" s="162"/>
      <c r="L122" s="149"/>
      <c r="M122" s="130"/>
      <c r="N122" s="149"/>
      <c r="O122" s="150"/>
      <c r="P122" s="149"/>
      <c r="Q122" s="150"/>
      <c r="R122" s="150"/>
      <c r="S122" s="150"/>
      <c r="T122" s="174"/>
      <c r="U122" s="153"/>
    </row>
    <row r="123" spans="1:21" s="133" customFormat="1" ht="15.75">
      <c r="A123" s="163"/>
      <c r="B123" s="161"/>
      <c r="C123" s="162"/>
      <c r="D123" s="149"/>
      <c r="E123" s="162"/>
      <c r="F123" s="149"/>
      <c r="G123" s="162"/>
      <c r="H123" s="149"/>
      <c r="I123" s="162"/>
      <c r="J123" s="149"/>
      <c r="K123" s="162"/>
      <c r="L123" s="149"/>
      <c r="M123" s="130"/>
      <c r="N123" s="149"/>
      <c r="O123" s="150"/>
      <c r="P123" s="149"/>
      <c r="Q123" s="150"/>
      <c r="R123" s="150"/>
      <c r="S123" s="150"/>
      <c r="T123" s="174"/>
      <c r="U123" s="153"/>
    </row>
    <row r="124" spans="1:21" s="133" customFormat="1" ht="15.75">
      <c r="A124" s="163"/>
      <c r="B124" s="161"/>
      <c r="C124" s="162"/>
      <c r="D124" s="149"/>
      <c r="E124" s="162"/>
      <c r="F124" s="149"/>
      <c r="G124" s="162"/>
      <c r="H124" s="149"/>
      <c r="I124" s="162"/>
      <c r="J124" s="149"/>
      <c r="K124" s="162"/>
      <c r="L124" s="149"/>
      <c r="M124" s="130"/>
      <c r="N124" s="149"/>
      <c r="O124" s="150"/>
      <c r="P124" s="149"/>
      <c r="Q124" s="150"/>
      <c r="R124" s="150"/>
      <c r="S124" s="150"/>
      <c r="T124" s="174"/>
      <c r="U124" s="153"/>
    </row>
    <row r="125" spans="1:21" s="133" customFormat="1" ht="15.75">
      <c r="A125" s="163"/>
      <c r="B125" s="161"/>
      <c r="C125" s="162"/>
      <c r="D125" s="149"/>
      <c r="E125" s="162"/>
      <c r="F125" s="149"/>
      <c r="G125" s="162"/>
      <c r="H125" s="149"/>
      <c r="I125" s="162"/>
      <c r="J125" s="149"/>
      <c r="K125" s="162"/>
      <c r="L125" s="149"/>
      <c r="M125" s="130"/>
      <c r="N125" s="149"/>
      <c r="O125" s="150"/>
      <c r="P125" s="149"/>
      <c r="Q125" s="150"/>
      <c r="R125" s="150"/>
      <c r="S125" s="150"/>
      <c r="T125" s="174"/>
      <c r="U125" s="153"/>
    </row>
    <row r="126" spans="1:21" s="133" customFormat="1" ht="15.75">
      <c r="A126" s="163"/>
      <c r="B126" s="161"/>
      <c r="C126" s="162"/>
      <c r="D126" s="149"/>
      <c r="E126" s="162"/>
      <c r="F126" s="149"/>
      <c r="G126" s="162"/>
      <c r="H126" s="149"/>
      <c r="I126" s="162"/>
      <c r="J126" s="149"/>
      <c r="K126" s="162"/>
      <c r="L126" s="149"/>
      <c r="M126" s="130"/>
      <c r="N126" s="149"/>
      <c r="O126" s="150"/>
      <c r="P126" s="149"/>
      <c r="Q126" s="150"/>
      <c r="R126" s="150"/>
      <c r="S126" s="150"/>
      <c r="T126" s="174"/>
      <c r="U126" s="153"/>
    </row>
    <row r="127" spans="1:21" s="133" customFormat="1" ht="15.75">
      <c r="A127" s="163"/>
      <c r="B127" s="161"/>
      <c r="C127" s="162"/>
      <c r="D127" s="149"/>
      <c r="E127" s="162"/>
      <c r="F127" s="149"/>
      <c r="G127" s="162"/>
      <c r="H127" s="149"/>
      <c r="I127" s="162"/>
      <c r="J127" s="149"/>
      <c r="K127" s="162"/>
      <c r="L127" s="149"/>
      <c r="M127" s="130"/>
      <c r="N127" s="149"/>
      <c r="O127" s="150"/>
      <c r="P127" s="149"/>
      <c r="Q127" s="150"/>
      <c r="R127" s="150"/>
      <c r="S127" s="150"/>
      <c r="T127" s="174"/>
      <c r="U127" s="153"/>
    </row>
    <row r="128" spans="1:21" s="133" customFormat="1" ht="15.75">
      <c r="A128" s="163"/>
      <c r="B128" s="161"/>
      <c r="C128" s="162"/>
      <c r="D128" s="149"/>
      <c r="E128" s="162"/>
      <c r="F128" s="149"/>
      <c r="G128" s="162"/>
      <c r="H128" s="149"/>
      <c r="I128" s="162"/>
      <c r="J128" s="149"/>
      <c r="K128" s="162"/>
      <c r="L128" s="149"/>
      <c r="M128" s="130"/>
      <c r="N128" s="149"/>
      <c r="O128" s="150"/>
      <c r="P128" s="149"/>
      <c r="Q128" s="150"/>
      <c r="R128" s="150"/>
      <c r="S128" s="150"/>
      <c r="T128" s="174"/>
      <c r="U128" s="153"/>
    </row>
    <row r="129" spans="1:21" s="133" customFormat="1" ht="15.75">
      <c r="A129" s="163"/>
      <c r="B129" s="161"/>
      <c r="C129" s="162"/>
      <c r="D129" s="149"/>
      <c r="E129" s="162"/>
      <c r="F129" s="149"/>
      <c r="G129" s="162"/>
      <c r="H129" s="149"/>
      <c r="I129" s="162"/>
      <c r="J129" s="149"/>
      <c r="K129" s="162"/>
      <c r="L129" s="149"/>
      <c r="M129" s="130"/>
      <c r="N129" s="149"/>
      <c r="O129" s="150"/>
      <c r="P129" s="149"/>
      <c r="Q129" s="150"/>
      <c r="R129" s="150"/>
      <c r="S129" s="150"/>
      <c r="T129" s="174"/>
      <c r="U129" s="153"/>
    </row>
    <row r="130" spans="1:21" s="133" customFormat="1" ht="15.75">
      <c r="A130" s="163"/>
      <c r="B130" s="161"/>
      <c r="C130" s="162"/>
      <c r="D130" s="149"/>
      <c r="E130" s="162"/>
      <c r="F130" s="149"/>
      <c r="G130" s="162"/>
      <c r="H130" s="149"/>
      <c r="I130" s="162"/>
      <c r="J130" s="149"/>
      <c r="K130" s="162"/>
      <c r="L130" s="149"/>
      <c r="M130" s="130"/>
      <c r="N130" s="149"/>
      <c r="O130" s="150"/>
      <c r="P130" s="149"/>
      <c r="Q130" s="150"/>
      <c r="R130" s="150"/>
      <c r="S130" s="150"/>
      <c r="T130" s="174"/>
      <c r="U130" s="153"/>
    </row>
    <row r="131" spans="1:21" s="133" customFormat="1" ht="15.75">
      <c r="A131" s="163"/>
      <c r="B131" s="161"/>
      <c r="C131" s="162"/>
      <c r="D131" s="149"/>
      <c r="E131" s="162"/>
      <c r="F131" s="149"/>
      <c r="G131" s="162"/>
      <c r="H131" s="149"/>
      <c r="I131" s="162"/>
      <c r="J131" s="149"/>
      <c r="K131" s="162"/>
      <c r="L131" s="149"/>
      <c r="M131" s="130"/>
      <c r="N131" s="149"/>
      <c r="O131" s="150"/>
      <c r="P131" s="149"/>
      <c r="Q131" s="150"/>
      <c r="R131" s="150"/>
      <c r="S131" s="150"/>
      <c r="T131" s="174"/>
      <c r="U131" s="153"/>
    </row>
    <row r="132" spans="1:21" s="133" customFormat="1" ht="15.75">
      <c r="A132" s="163"/>
      <c r="B132" s="161"/>
      <c r="C132" s="162"/>
      <c r="D132" s="149"/>
      <c r="E132" s="162"/>
      <c r="F132" s="149"/>
      <c r="G132" s="162"/>
      <c r="H132" s="149"/>
      <c r="I132" s="162"/>
      <c r="J132" s="149"/>
      <c r="K132" s="162"/>
      <c r="L132" s="149"/>
      <c r="M132" s="130"/>
      <c r="N132" s="149"/>
      <c r="O132" s="150"/>
      <c r="P132" s="149"/>
      <c r="Q132" s="150"/>
      <c r="R132" s="150"/>
      <c r="S132" s="150"/>
      <c r="T132" s="174"/>
      <c r="U132" s="153"/>
    </row>
    <row r="133" spans="1:21" s="133" customFormat="1" ht="15.75">
      <c r="A133" s="163"/>
      <c r="B133" s="161"/>
      <c r="C133" s="162"/>
      <c r="D133" s="149"/>
      <c r="E133" s="162"/>
      <c r="F133" s="149"/>
      <c r="G133" s="162"/>
      <c r="H133" s="149"/>
      <c r="I133" s="162"/>
      <c r="J133" s="149"/>
      <c r="K133" s="162"/>
      <c r="L133" s="149"/>
      <c r="M133" s="130"/>
      <c r="N133" s="149"/>
      <c r="O133" s="150"/>
      <c r="P133" s="149"/>
      <c r="Q133" s="150"/>
      <c r="R133" s="150"/>
      <c r="S133" s="150"/>
      <c r="T133" s="174"/>
      <c r="U133" s="153"/>
    </row>
    <row r="134" spans="1:21" s="133" customFormat="1" ht="15.75">
      <c r="A134" s="163"/>
      <c r="B134" s="161"/>
      <c r="C134" s="162"/>
      <c r="D134" s="149"/>
      <c r="E134" s="162"/>
      <c r="F134" s="149"/>
      <c r="G134" s="162"/>
      <c r="H134" s="149"/>
      <c r="I134" s="162"/>
      <c r="J134" s="149"/>
      <c r="K134" s="162"/>
      <c r="L134" s="149"/>
      <c r="M134" s="130"/>
      <c r="N134" s="149"/>
      <c r="O134" s="150"/>
      <c r="P134" s="149"/>
      <c r="Q134" s="150"/>
      <c r="R134" s="150"/>
      <c r="S134" s="150"/>
      <c r="T134" s="174"/>
      <c r="U134" s="153"/>
    </row>
    <row r="135" spans="1:21" s="133" customFormat="1" ht="15.75">
      <c r="A135" s="163"/>
      <c r="B135" s="161"/>
      <c r="C135" s="162"/>
      <c r="D135" s="149"/>
      <c r="E135" s="162"/>
      <c r="F135" s="149"/>
      <c r="G135" s="162"/>
      <c r="H135" s="149"/>
      <c r="I135" s="162"/>
      <c r="J135" s="149"/>
      <c r="K135" s="162"/>
      <c r="L135" s="149"/>
      <c r="M135" s="130"/>
      <c r="N135" s="149"/>
      <c r="O135" s="150"/>
      <c r="P135" s="149"/>
      <c r="Q135" s="150"/>
      <c r="R135" s="150"/>
      <c r="S135" s="150"/>
      <c r="T135" s="174"/>
      <c r="U135" s="153"/>
    </row>
    <row r="136" spans="1:21" s="133" customFormat="1" ht="15.75">
      <c r="A136" s="163"/>
      <c r="B136" s="161"/>
      <c r="C136" s="162"/>
      <c r="D136" s="149"/>
      <c r="E136" s="162"/>
      <c r="F136" s="149"/>
      <c r="G136" s="162"/>
      <c r="H136" s="149"/>
      <c r="I136" s="162"/>
      <c r="J136" s="149"/>
      <c r="K136" s="162"/>
      <c r="L136" s="149"/>
      <c r="M136" s="130"/>
      <c r="N136" s="149"/>
      <c r="O136" s="150"/>
      <c r="P136" s="149"/>
      <c r="Q136" s="150"/>
      <c r="R136" s="150"/>
      <c r="S136" s="150"/>
      <c r="T136" s="174"/>
      <c r="U136" s="153"/>
    </row>
    <row r="137" spans="1:21" s="133" customFormat="1" ht="15.75">
      <c r="A137" s="163"/>
      <c r="B137" s="161"/>
      <c r="C137" s="162"/>
      <c r="D137" s="149"/>
      <c r="E137" s="162"/>
      <c r="F137" s="149"/>
      <c r="G137" s="162"/>
      <c r="H137" s="149"/>
      <c r="I137" s="162"/>
      <c r="J137" s="149"/>
      <c r="K137" s="162"/>
      <c r="L137" s="149"/>
      <c r="M137" s="130"/>
      <c r="N137" s="149"/>
      <c r="O137" s="150"/>
      <c r="P137" s="149"/>
      <c r="Q137" s="150"/>
      <c r="R137" s="150"/>
      <c r="S137" s="150"/>
      <c r="T137" s="174"/>
      <c r="U137" s="153"/>
    </row>
    <row r="138" spans="1:21" s="133" customFormat="1" ht="15.75">
      <c r="A138" s="163"/>
      <c r="B138" s="161"/>
      <c r="C138" s="162"/>
      <c r="D138" s="149"/>
      <c r="E138" s="162"/>
      <c r="F138" s="149"/>
      <c r="G138" s="162"/>
      <c r="H138" s="149"/>
      <c r="I138" s="162"/>
      <c r="J138" s="149"/>
      <c r="K138" s="162"/>
      <c r="L138" s="149"/>
      <c r="M138" s="130"/>
      <c r="N138" s="149"/>
      <c r="O138" s="150"/>
      <c r="P138" s="149"/>
      <c r="Q138" s="150"/>
      <c r="R138" s="150"/>
      <c r="S138" s="150"/>
      <c r="T138" s="174"/>
      <c r="U138" s="153"/>
    </row>
    <row r="139" spans="1:21" s="133" customFormat="1" ht="15.75">
      <c r="A139" s="163"/>
      <c r="B139" s="161"/>
      <c r="C139" s="162"/>
      <c r="D139" s="149"/>
      <c r="E139" s="162"/>
      <c r="F139" s="149"/>
      <c r="G139" s="162"/>
      <c r="H139" s="149"/>
      <c r="I139" s="162"/>
      <c r="J139" s="149"/>
      <c r="K139" s="162"/>
      <c r="L139" s="149"/>
      <c r="M139" s="130"/>
      <c r="N139" s="149"/>
      <c r="O139" s="150"/>
      <c r="P139" s="149"/>
      <c r="Q139" s="150"/>
      <c r="R139" s="150"/>
      <c r="S139" s="150"/>
      <c r="T139" s="174"/>
      <c r="U139" s="153"/>
    </row>
    <row r="140" spans="1:21" s="133" customFormat="1" ht="15.75">
      <c r="A140" s="163"/>
      <c r="B140" s="161"/>
      <c r="C140" s="162"/>
      <c r="D140" s="149"/>
      <c r="E140" s="162"/>
      <c r="F140" s="149"/>
      <c r="G140" s="162"/>
      <c r="H140" s="149"/>
      <c r="I140" s="162"/>
      <c r="J140" s="149"/>
      <c r="K140" s="162"/>
      <c r="L140" s="149"/>
      <c r="M140" s="130"/>
      <c r="N140" s="149"/>
      <c r="O140" s="150"/>
      <c r="P140" s="149"/>
      <c r="Q140" s="150"/>
      <c r="R140" s="150"/>
      <c r="S140" s="150"/>
      <c r="T140" s="174"/>
      <c r="U140" s="153"/>
    </row>
    <row r="141" spans="1:21" s="133" customFormat="1" ht="15.75">
      <c r="A141" s="163"/>
      <c r="B141" s="161"/>
      <c r="C141" s="162"/>
      <c r="D141" s="149"/>
      <c r="E141" s="162"/>
      <c r="F141" s="149"/>
      <c r="G141" s="162"/>
      <c r="H141" s="149"/>
      <c r="I141" s="162"/>
      <c r="J141" s="149"/>
      <c r="K141" s="162"/>
      <c r="L141" s="149"/>
      <c r="M141" s="130"/>
      <c r="N141" s="149"/>
      <c r="O141" s="150"/>
      <c r="P141" s="149"/>
      <c r="Q141" s="150"/>
      <c r="R141" s="150"/>
      <c r="S141" s="150"/>
      <c r="T141" s="174"/>
      <c r="U141" s="153"/>
    </row>
    <row r="142" spans="1:21" s="133" customFormat="1" ht="15.75">
      <c r="A142" s="163"/>
      <c r="B142" s="161"/>
      <c r="C142" s="162"/>
      <c r="D142" s="149"/>
      <c r="E142" s="162"/>
      <c r="F142" s="149"/>
      <c r="G142" s="162"/>
      <c r="H142" s="149"/>
      <c r="I142" s="162"/>
      <c r="J142" s="149"/>
      <c r="K142" s="162"/>
      <c r="L142" s="149"/>
      <c r="M142" s="130"/>
      <c r="N142" s="149"/>
      <c r="O142" s="150"/>
      <c r="P142" s="149"/>
      <c r="Q142" s="150"/>
      <c r="R142" s="150"/>
      <c r="S142" s="150"/>
      <c r="T142" s="174"/>
      <c r="U142" s="153"/>
    </row>
    <row r="143" spans="1:21" s="133" customFormat="1" ht="15.75">
      <c r="A143" s="163"/>
      <c r="B143" s="161"/>
      <c r="C143" s="162"/>
      <c r="D143" s="149"/>
      <c r="E143" s="162"/>
      <c r="F143" s="149"/>
      <c r="G143" s="162"/>
      <c r="H143" s="149"/>
      <c r="I143" s="162"/>
      <c r="J143" s="149"/>
      <c r="K143" s="162"/>
      <c r="L143" s="149"/>
      <c r="M143" s="130"/>
      <c r="N143" s="149"/>
      <c r="O143" s="150"/>
      <c r="P143" s="149"/>
      <c r="Q143" s="150"/>
      <c r="R143" s="150"/>
      <c r="S143" s="150"/>
      <c r="T143" s="174"/>
      <c r="U143" s="153"/>
    </row>
    <row r="144" spans="1:21" s="133" customFormat="1" ht="15.75">
      <c r="A144" s="163"/>
      <c r="B144" s="161"/>
      <c r="C144" s="162"/>
      <c r="D144" s="149"/>
      <c r="E144" s="162"/>
      <c r="F144" s="149"/>
      <c r="G144" s="162"/>
      <c r="H144" s="149"/>
      <c r="I144" s="162"/>
      <c r="J144" s="149"/>
      <c r="K144" s="162"/>
      <c r="L144" s="149"/>
      <c r="M144" s="130"/>
      <c r="N144" s="149"/>
      <c r="O144" s="150"/>
      <c r="P144" s="149"/>
      <c r="Q144" s="150"/>
      <c r="R144" s="150"/>
      <c r="S144" s="150"/>
      <c r="T144" s="174"/>
      <c r="U144" s="153"/>
    </row>
    <row r="145" spans="1:21" s="133" customFormat="1" ht="15.75">
      <c r="A145" s="163"/>
      <c r="B145" s="161"/>
      <c r="C145" s="162"/>
      <c r="D145" s="149"/>
      <c r="E145" s="162"/>
      <c r="F145" s="149"/>
      <c r="G145" s="162"/>
      <c r="H145" s="149"/>
      <c r="I145" s="162"/>
      <c r="J145" s="149"/>
      <c r="K145" s="162"/>
      <c r="L145" s="149"/>
      <c r="M145" s="130"/>
      <c r="N145" s="149"/>
      <c r="O145" s="150"/>
      <c r="P145" s="149"/>
      <c r="Q145" s="150"/>
      <c r="R145" s="150"/>
      <c r="S145" s="150"/>
      <c r="T145" s="174"/>
      <c r="U145" s="153"/>
    </row>
    <row r="146" spans="1:21" s="133" customFormat="1" ht="15.75">
      <c r="A146" s="163"/>
      <c r="B146" s="161"/>
      <c r="C146" s="162"/>
      <c r="D146" s="149"/>
      <c r="E146" s="162"/>
      <c r="F146" s="149"/>
      <c r="G146" s="162"/>
      <c r="H146" s="149"/>
      <c r="I146" s="162"/>
      <c r="J146" s="149"/>
      <c r="K146" s="162"/>
      <c r="L146" s="149"/>
      <c r="M146" s="130"/>
      <c r="N146" s="149"/>
      <c r="O146" s="150"/>
      <c r="P146" s="149"/>
      <c r="Q146" s="150"/>
      <c r="R146" s="150"/>
      <c r="S146" s="150"/>
      <c r="T146" s="174"/>
      <c r="U146" s="153"/>
    </row>
    <row r="147" spans="1:21" s="133" customFormat="1" ht="15.75">
      <c r="A147" s="163"/>
      <c r="B147" s="161"/>
      <c r="C147" s="162"/>
      <c r="D147" s="149"/>
      <c r="E147" s="162"/>
      <c r="F147" s="149"/>
      <c r="G147" s="162"/>
      <c r="H147" s="149"/>
      <c r="I147" s="162"/>
      <c r="J147" s="149"/>
      <c r="K147" s="162"/>
      <c r="L147" s="149"/>
      <c r="M147" s="130"/>
      <c r="N147" s="149"/>
      <c r="O147" s="150"/>
      <c r="P147" s="149"/>
      <c r="Q147" s="150"/>
      <c r="R147" s="150"/>
      <c r="S147" s="150"/>
      <c r="T147" s="174"/>
      <c r="U147" s="153"/>
    </row>
    <row r="148" spans="1:21" s="133" customFormat="1" ht="15.75">
      <c r="A148" s="163"/>
      <c r="B148" s="161"/>
      <c r="C148" s="162"/>
      <c r="D148" s="149"/>
      <c r="E148" s="162"/>
      <c r="F148" s="149"/>
      <c r="G148" s="162"/>
      <c r="H148" s="149"/>
      <c r="I148" s="162"/>
      <c r="J148" s="149"/>
      <c r="K148" s="162"/>
      <c r="L148" s="149"/>
      <c r="M148" s="130"/>
      <c r="N148" s="149"/>
      <c r="O148" s="150"/>
      <c r="P148" s="149"/>
      <c r="Q148" s="150"/>
      <c r="R148" s="150"/>
      <c r="S148" s="150"/>
      <c r="T148" s="174"/>
      <c r="U148" s="153"/>
    </row>
    <row r="149" spans="1:21" s="133" customFormat="1" ht="15.75">
      <c r="A149" s="163"/>
      <c r="B149" s="161"/>
      <c r="C149" s="162"/>
      <c r="D149" s="149"/>
      <c r="E149" s="162"/>
      <c r="F149" s="149"/>
      <c r="G149" s="162"/>
      <c r="H149" s="149"/>
      <c r="I149" s="162"/>
      <c r="J149" s="149"/>
      <c r="K149" s="162"/>
      <c r="L149" s="149"/>
      <c r="M149" s="130"/>
      <c r="N149" s="149"/>
      <c r="O149" s="150"/>
      <c r="P149" s="149"/>
      <c r="Q149" s="150"/>
      <c r="R149" s="150"/>
      <c r="S149" s="150"/>
      <c r="T149" s="174"/>
      <c r="U149" s="153"/>
    </row>
    <row r="150" spans="1:21" s="133" customFormat="1" ht="15.75">
      <c r="A150" s="163"/>
      <c r="B150" s="161"/>
      <c r="C150" s="162"/>
      <c r="D150" s="149"/>
      <c r="E150" s="162"/>
      <c r="F150" s="149"/>
      <c r="G150" s="162"/>
      <c r="H150" s="149"/>
      <c r="I150" s="162"/>
      <c r="J150" s="149"/>
      <c r="K150" s="162"/>
      <c r="L150" s="149"/>
      <c r="M150" s="130"/>
      <c r="N150" s="149"/>
      <c r="O150" s="150"/>
      <c r="P150" s="149"/>
      <c r="Q150" s="150"/>
      <c r="R150" s="150"/>
      <c r="S150" s="150"/>
      <c r="T150" s="174"/>
      <c r="U150" s="153"/>
    </row>
    <row r="151" spans="1:21" s="133" customFormat="1" ht="15.75">
      <c r="A151" s="163"/>
      <c r="B151" s="161"/>
      <c r="C151" s="162"/>
      <c r="D151" s="149"/>
      <c r="E151" s="162"/>
      <c r="F151" s="149"/>
      <c r="G151" s="162"/>
      <c r="H151" s="149"/>
      <c r="I151" s="162"/>
      <c r="J151" s="149"/>
      <c r="K151" s="162"/>
      <c r="L151" s="149"/>
      <c r="M151" s="130"/>
      <c r="N151" s="149"/>
      <c r="O151" s="150"/>
      <c r="P151" s="149"/>
      <c r="Q151" s="150"/>
      <c r="R151" s="150"/>
      <c r="S151" s="150"/>
      <c r="T151" s="174"/>
      <c r="U151" s="153"/>
    </row>
    <row r="152" spans="1:21" s="133" customFormat="1" ht="15.75">
      <c r="A152" s="163"/>
      <c r="B152" s="161"/>
      <c r="C152" s="162"/>
      <c r="D152" s="149"/>
      <c r="E152" s="162"/>
      <c r="F152" s="149"/>
      <c r="G152" s="162"/>
      <c r="H152" s="149"/>
      <c r="I152" s="162"/>
      <c r="J152" s="149"/>
      <c r="K152" s="162"/>
      <c r="L152" s="149"/>
      <c r="M152" s="130"/>
      <c r="N152" s="149"/>
      <c r="O152" s="150"/>
      <c r="P152" s="149"/>
      <c r="Q152" s="150"/>
      <c r="R152" s="150"/>
      <c r="S152" s="150"/>
      <c r="T152" s="174"/>
      <c r="U152" s="153"/>
    </row>
    <row r="153" spans="1:21" s="133" customFormat="1" ht="15.75">
      <c r="A153" s="163"/>
      <c r="B153" s="161"/>
      <c r="C153" s="162"/>
      <c r="D153" s="149"/>
      <c r="E153" s="162"/>
      <c r="F153" s="149"/>
      <c r="G153" s="162"/>
      <c r="H153" s="149"/>
      <c r="I153" s="162"/>
      <c r="J153" s="149"/>
      <c r="K153" s="162"/>
      <c r="L153" s="149"/>
      <c r="M153" s="130"/>
      <c r="N153" s="149"/>
      <c r="O153" s="150"/>
      <c r="P153" s="149"/>
      <c r="Q153" s="150"/>
      <c r="R153" s="150"/>
      <c r="S153" s="150"/>
      <c r="T153" s="174"/>
      <c r="U153" s="153"/>
    </row>
    <row r="154" spans="1:21" s="133" customFormat="1" ht="15.75">
      <c r="A154" s="163"/>
      <c r="B154" s="161"/>
      <c r="C154" s="162"/>
      <c r="D154" s="149"/>
      <c r="E154" s="162"/>
      <c r="F154" s="149"/>
      <c r="G154" s="162"/>
      <c r="H154" s="149"/>
      <c r="I154" s="162"/>
      <c r="J154" s="149"/>
      <c r="K154" s="162"/>
      <c r="L154" s="149"/>
      <c r="M154" s="130"/>
      <c r="N154" s="149"/>
      <c r="O154" s="150"/>
      <c r="P154" s="149"/>
      <c r="Q154" s="150"/>
      <c r="R154" s="150"/>
      <c r="S154" s="150"/>
      <c r="T154" s="174"/>
      <c r="U154" s="153"/>
    </row>
    <row r="155" spans="1:21" s="133" customFormat="1" ht="15.75">
      <c r="A155" s="163"/>
      <c r="B155" s="161"/>
      <c r="C155" s="162"/>
      <c r="D155" s="149"/>
      <c r="E155" s="162"/>
      <c r="F155" s="149"/>
      <c r="G155" s="162"/>
      <c r="H155" s="149"/>
      <c r="I155" s="162"/>
      <c r="J155" s="149"/>
      <c r="K155" s="162"/>
      <c r="L155" s="149"/>
      <c r="M155" s="130"/>
      <c r="N155" s="149"/>
      <c r="O155" s="150"/>
      <c r="P155" s="149"/>
      <c r="Q155" s="150"/>
      <c r="R155" s="150"/>
      <c r="S155" s="150"/>
      <c r="T155" s="174"/>
      <c r="U155" s="153"/>
    </row>
    <row r="156" spans="1:21" s="133" customFormat="1" ht="15.75">
      <c r="A156" s="163"/>
      <c r="B156" s="161"/>
      <c r="C156" s="162"/>
      <c r="D156" s="149"/>
      <c r="E156" s="162"/>
      <c r="F156" s="149"/>
      <c r="G156" s="162"/>
      <c r="H156" s="149"/>
      <c r="I156" s="162"/>
      <c r="J156" s="149"/>
      <c r="K156" s="162"/>
      <c r="L156" s="149"/>
      <c r="M156" s="130"/>
      <c r="N156" s="149"/>
      <c r="O156" s="150"/>
      <c r="P156" s="149"/>
      <c r="Q156" s="150"/>
      <c r="R156" s="150"/>
      <c r="S156" s="150"/>
      <c r="T156" s="174"/>
      <c r="U156" s="153"/>
    </row>
    <row r="157" spans="1:21" s="133" customFormat="1" ht="15.75">
      <c r="A157" s="163"/>
      <c r="B157" s="161"/>
      <c r="C157" s="162"/>
      <c r="D157" s="149"/>
      <c r="E157" s="162"/>
      <c r="F157" s="149"/>
      <c r="G157" s="162"/>
      <c r="H157" s="149"/>
      <c r="I157" s="162"/>
      <c r="J157" s="149"/>
      <c r="K157" s="162"/>
      <c r="L157" s="149"/>
      <c r="M157" s="130"/>
      <c r="N157" s="149"/>
      <c r="O157" s="150"/>
      <c r="P157" s="149"/>
      <c r="Q157" s="150"/>
      <c r="R157" s="150"/>
      <c r="S157" s="150"/>
      <c r="T157" s="174"/>
      <c r="U157" s="153"/>
    </row>
    <row r="158" spans="1:21" s="133" customFormat="1" ht="15.75">
      <c r="A158" s="163"/>
      <c r="B158" s="161"/>
      <c r="C158" s="162"/>
      <c r="D158" s="149"/>
      <c r="E158" s="162"/>
      <c r="F158" s="149"/>
      <c r="G158" s="162"/>
      <c r="H158" s="149"/>
      <c r="I158" s="162"/>
      <c r="J158" s="149"/>
      <c r="K158" s="162"/>
      <c r="L158" s="149"/>
      <c r="M158" s="130"/>
      <c r="N158" s="149"/>
      <c r="O158" s="150"/>
      <c r="P158" s="149"/>
      <c r="Q158" s="150"/>
      <c r="R158" s="150"/>
      <c r="S158" s="150"/>
      <c r="T158" s="174"/>
      <c r="U158" s="153"/>
    </row>
    <row r="159" spans="1:21" s="133" customFormat="1" ht="15.75">
      <c r="A159" s="163"/>
      <c r="B159" s="161"/>
      <c r="C159" s="162"/>
      <c r="D159" s="149"/>
      <c r="E159" s="162"/>
      <c r="F159" s="149"/>
      <c r="G159" s="162"/>
      <c r="H159" s="149"/>
      <c r="I159" s="162"/>
      <c r="J159" s="149"/>
      <c r="K159" s="162"/>
      <c r="L159" s="149"/>
      <c r="M159" s="130"/>
      <c r="N159" s="149"/>
      <c r="O159" s="150"/>
      <c r="P159" s="149"/>
      <c r="Q159" s="150"/>
      <c r="R159" s="150"/>
      <c r="S159" s="150"/>
      <c r="T159" s="174"/>
      <c r="U159" s="153"/>
    </row>
    <row r="160" spans="1:21" s="133" customFormat="1" ht="15.75">
      <c r="A160" s="163"/>
      <c r="B160" s="161"/>
      <c r="C160" s="162"/>
      <c r="D160" s="149"/>
      <c r="E160" s="162"/>
      <c r="F160" s="149"/>
      <c r="G160" s="162"/>
      <c r="H160" s="149"/>
      <c r="I160" s="162"/>
      <c r="J160" s="149"/>
      <c r="K160" s="162"/>
      <c r="L160" s="149"/>
      <c r="M160" s="130"/>
      <c r="N160" s="149"/>
      <c r="O160" s="150"/>
      <c r="P160" s="149"/>
      <c r="Q160" s="150"/>
      <c r="R160" s="150"/>
      <c r="S160" s="150"/>
      <c r="T160" s="174"/>
      <c r="U160" s="153"/>
    </row>
    <row r="161" spans="1:21" s="133" customFormat="1" ht="15.75">
      <c r="A161" s="163"/>
      <c r="B161" s="161"/>
      <c r="C161" s="162"/>
      <c r="D161" s="149"/>
      <c r="E161" s="162"/>
      <c r="F161" s="149"/>
      <c r="G161" s="162"/>
      <c r="H161" s="149"/>
      <c r="I161" s="162"/>
      <c r="J161" s="149"/>
      <c r="K161" s="162"/>
      <c r="L161" s="149"/>
      <c r="M161" s="130"/>
      <c r="N161" s="149"/>
      <c r="O161" s="150"/>
      <c r="P161" s="149"/>
      <c r="Q161" s="150"/>
      <c r="R161" s="150"/>
      <c r="S161" s="150"/>
      <c r="T161" s="174"/>
      <c r="U161" s="153"/>
    </row>
    <row r="162" spans="1:21" s="133" customFormat="1" ht="15.75">
      <c r="A162" s="163"/>
      <c r="B162" s="161"/>
      <c r="C162" s="162"/>
      <c r="D162" s="149"/>
      <c r="E162" s="162"/>
      <c r="F162" s="149"/>
      <c r="G162" s="162"/>
      <c r="H162" s="149"/>
      <c r="I162" s="162"/>
      <c r="J162" s="149"/>
      <c r="K162" s="162"/>
      <c r="L162" s="149"/>
      <c r="M162" s="130"/>
      <c r="N162" s="149"/>
      <c r="O162" s="150"/>
      <c r="P162" s="149"/>
      <c r="Q162" s="150"/>
      <c r="R162" s="150"/>
      <c r="S162" s="150"/>
      <c r="T162" s="174"/>
      <c r="U162" s="153"/>
    </row>
    <row r="163" spans="1:21" s="133" customFormat="1" ht="15.75">
      <c r="A163" s="163"/>
      <c r="B163" s="161"/>
      <c r="C163" s="162"/>
      <c r="D163" s="149"/>
      <c r="E163" s="162"/>
      <c r="F163" s="149"/>
      <c r="G163" s="162"/>
      <c r="H163" s="149"/>
      <c r="I163" s="162"/>
      <c r="J163" s="149"/>
      <c r="K163" s="162"/>
      <c r="L163" s="149"/>
      <c r="M163" s="130"/>
      <c r="N163" s="149"/>
      <c r="O163" s="150"/>
      <c r="P163" s="149"/>
      <c r="Q163" s="150"/>
      <c r="R163" s="150"/>
      <c r="S163" s="150"/>
      <c r="T163" s="174"/>
      <c r="U163" s="153"/>
    </row>
    <row r="164" spans="1:21" s="133" customFormat="1" ht="15.75">
      <c r="A164" s="163"/>
      <c r="B164" s="161"/>
      <c r="C164" s="162"/>
      <c r="D164" s="149"/>
      <c r="E164" s="162"/>
      <c r="F164" s="149"/>
      <c r="G164" s="162"/>
      <c r="H164" s="149"/>
      <c r="I164" s="162"/>
      <c r="J164" s="149"/>
      <c r="K164" s="162"/>
      <c r="L164" s="149"/>
      <c r="M164" s="130"/>
      <c r="N164" s="149"/>
      <c r="O164" s="150"/>
      <c r="P164" s="149"/>
      <c r="Q164" s="150"/>
      <c r="R164" s="150"/>
      <c r="S164" s="150"/>
      <c r="T164" s="174"/>
      <c r="U164" s="153"/>
    </row>
    <row r="165" spans="1:21" s="133" customFormat="1" ht="15.75">
      <c r="A165" s="163"/>
      <c r="B165" s="161"/>
      <c r="C165" s="162"/>
      <c r="D165" s="149"/>
      <c r="E165" s="162"/>
      <c r="F165" s="149"/>
      <c r="G165" s="162"/>
      <c r="H165" s="149"/>
      <c r="I165" s="162"/>
      <c r="J165" s="149"/>
      <c r="K165" s="162"/>
      <c r="L165" s="149"/>
      <c r="M165" s="130"/>
      <c r="N165" s="149"/>
      <c r="O165" s="150"/>
      <c r="P165" s="149"/>
      <c r="Q165" s="150"/>
      <c r="R165" s="150"/>
      <c r="S165" s="150"/>
      <c r="T165" s="174"/>
      <c r="U165" s="153"/>
    </row>
    <row r="166" spans="1:21" s="133" customFormat="1" ht="15.75">
      <c r="A166" s="163"/>
      <c r="B166" s="161"/>
      <c r="C166" s="162"/>
      <c r="D166" s="149"/>
      <c r="E166" s="162"/>
      <c r="F166" s="149"/>
      <c r="G166" s="162"/>
      <c r="H166" s="149"/>
      <c r="I166" s="162"/>
      <c r="J166" s="149"/>
      <c r="K166" s="162"/>
      <c r="L166" s="149"/>
      <c r="M166" s="130"/>
      <c r="N166" s="149"/>
      <c r="O166" s="150"/>
      <c r="P166" s="149"/>
      <c r="Q166" s="150"/>
      <c r="R166" s="150"/>
      <c r="S166" s="150"/>
      <c r="T166" s="174"/>
      <c r="U166" s="153"/>
    </row>
    <row r="167" spans="1:21" s="133" customFormat="1" ht="15.75">
      <c r="A167" s="163"/>
      <c r="B167" s="161"/>
      <c r="C167" s="162"/>
      <c r="D167" s="149"/>
      <c r="E167" s="162"/>
      <c r="F167" s="149"/>
      <c r="G167" s="162"/>
      <c r="H167" s="149"/>
      <c r="I167" s="162"/>
      <c r="J167" s="149"/>
      <c r="K167" s="162"/>
      <c r="L167" s="149"/>
      <c r="M167" s="130"/>
      <c r="N167" s="149"/>
      <c r="O167" s="150"/>
      <c r="P167" s="149"/>
      <c r="Q167" s="150"/>
      <c r="R167" s="150"/>
      <c r="S167" s="150"/>
      <c r="T167" s="174"/>
      <c r="U167" s="153"/>
    </row>
    <row r="168" spans="1:21" s="133" customFormat="1" ht="15.75">
      <c r="A168" s="163"/>
      <c r="B168" s="161"/>
      <c r="C168" s="162"/>
      <c r="D168" s="149"/>
      <c r="E168" s="162"/>
      <c r="F168" s="149"/>
      <c r="G168" s="162"/>
      <c r="H168" s="149"/>
      <c r="I168" s="162"/>
      <c r="J168" s="149"/>
      <c r="K168" s="162"/>
      <c r="L168" s="149"/>
      <c r="M168" s="130"/>
      <c r="N168" s="149"/>
      <c r="O168" s="150"/>
      <c r="P168" s="149"/>
      <c r="Q168" s="150"/>
      <c r="R168" s="150"/>
      <c r="S168" s="150"/>
      <c r="T168" s="174"/>
      <c r="U168" s="153"/>
    </row>
    <row r="169" spans="1:21" s="133" customFormat="1" ht="15.75">
      <c r="A169" s="163"/>
      <c r="B169" s="161"/>
      <c r="C169" s="162"/>
      <c r="D169" s="149"/>
      <c r="E169" s="162"/>
      <c r="F169" s="149"/>
      <c r="G169" s="162"/>
      <c r="H169" s="149"/>
      <c r="I169" s="162"/>
      <c r="J169" s="149"/>
      <c r="K169" s="162"/>
      <c r="L169" s="149"/>
      <c r="M169" s="130"/>
      <c r="N169" s="149"/>
      <c r="O169" s="150"/>
      <c r="P169" s="149"/>
      <c r="Q169" s="150"/>
      <c r="R169" s="150"/>
      <c r="S169" s="150"/>
      <c r="T169" s="174"/>
      <c r="U169" s="153"/>
    </row>
    <row r="170" spans="1:21" s="133" customFormat="1" ht="15.75">
      <c r="A170" s="163"/>
      <c r="B170" s="161"/>
      <c r="C170" s="162"/>
      <c r="D170" s="149"/>
      <c r="E170" s="162"/>
      <c r="F170" s="149"/>
      <c r="G170" s="162"/>
      <c r="H170" s="149"/>
      <c r="I170" s="162"/>
      <c r="J170" s="149"/>
      <c r="K170" s="162"/>
      <c r="L170" s="149"/>
      <c r="M170" s="130"/>
      <c r="N170" s="149"/>
      <c r="O170" s="150"/>
      <c r="P170" s="149"/>
      <c r="Q170" s="150"/>
      <c r="R170" s="150"/>
      <c r="S170" s="150"/>
      <c r="T170" s="174"/>
      <c r="U170" s="153"/>
    </row>
    <row r="171" spans="1:21" s="133" customFormat="1" ht="15.75">
      <c r="A171" s="163"/>
      <c r="B171" s="161"/>
      <c r="C171" s="162"/>
      <c r="D171" s="149"/>
      <c r="E171" s="162"/>
      <c r="F171" s="149"/>
      <c r="G171" s="162"/>
      <c r="H171" s="149"/>
      <c r="I171" s="162"/>
      <c r="J171" s="149"/>
      <c r="K171" s="162"/>
      <c r="L171" s="149"/>
      <c r="M171" s="130"/>
      <c r="N171" s="149"/>
      <c r="O171" s="150"/>
      <c r="P171" s="149"/>
      <c r="Q171" s="150"/>
      <c r="R171" s="150"/>
      <c r="S171" s="150"/>
      <c r="T171" s="174"/>
      <c r="U171" s="153"/>
    </row>
    <row r="172" spans="1:21" s="133" customFormat="1" ht="15.75">
      <c r="A172" s="163"/>
      <c r="B172" s="161"/>
      <c r="C172" s="162"/>
      <c r="D172" s="149"/>
      <c r="E172" s="162"/>
      <c r="F172" s="149"/>
      <c r="G172" s="162"/>
      <c r="H172" s="149"/>
      <c r="I172" s="162"/>
      <c r="J172" s="149"/>
      <c r="K172" s="162"/>
      <c r="L172" s="149"/>
      <c r="M172" s="130"/>
      <c r="N172" s="149"/>
      <c r="O172" s="150"/>
      <c r="P172" s="149"/>
      <c r="Q172" s="150"/>
      <c r="R172" s="150"/>
      <c r="S172" s="150"/>
      <c r="T172" s="174"/>
      <c r="U172" s="153"/>
    </row>
    <row r="173" spans="1:21" s="133" customFormat="1" ht="15.75">
      <c r="A173" s="163"/>
      <c r="B173" s="161"/>
      <c r="C173" s="162"/>
      <c r="D173" s="149"/>
      <c r="E173" s="162"/>
      <c r="F173" s="149"/>
      <c r="G173" s="162"/>
      <c r="H173" s="149"/>
      <c r="I173" s="162"/>
      <c r="J173" s="149"/>
      <c r="K173" s="162"/>
      <c r="L173" s="149"/>
      <c r="M173" s="130"/>
      <c r="N173" s="149"/>
      <c r="O173" s="150"/>
      <c r="P173" s="149"/>
      <c r="Q173" s="150"/>
      <c r="R173" s="150"/>
      <c r="S173" s="150"/>
      <c r="T173" s="174"/>
      <c r="U173" s="153"/>
    </row>
    <row r="174" spans="1:21" s="133" customFormat="1" ht="15.75">
      <c r="A174" s="163"/>
      <c r="B174" s="161"/>
      <c r="C174" s="162"/>
      <c r="D174" s="149"/>
      <c r="E174" s="162"/>
      <c r="F174" s="149"/>
      <c r="G174" s="162"/>
      <c r="H174" s="149"/>
      <c r="I174" s="162"/>
      <c r="J174" s="149"/>
      <c r="K174" s="162"/>
      <c r="L174" s="149"/>
      <c r="M174" s="130"/>
      <c r="N174" s="149"/>
      <c r="O174" s="150"/>
      <c r="P174" s="149"/>
      <c r="Q174" s="150"/>
      <c r="R174" s="150"/>
      <c r="S174" s="150"/>
      <c r="T174" s="174"/>
      <c r="U174" s="153"/>
    </row>
    <row r="175" spans="1:21" s="133" customFormat="1" ht="15.75">
      <c r="A175" s="163"/>
      <c r="B175" s="161"/>
      <c r="C175" s="162"/>
      <c r="D175" s="149"/>
      <c r="E175" s="162"/>
      <c r="F175" s="149"/>
      <c r="G175" s="162"/>
      <c r="H175" s="149"/>
      <c r="I175" s="162"/>
      <c r="J175" s="149"/>
      <c r="K175" s="162"/>
      <c r="L175" s="149"/>
      <c r="M175" s="130"/>
      <c r="N175" s="149"/>
      <c r="O175" s="150"/>
      <c r="P175" s="149"/>
      <c r="Q175" s="150"/>
      <c r="R175" s="150"/>
      <c r="S175" s="150"/>
      <c r="T175" s="174"/>
      <c r="U175" s="153"/>
    </row>
    <row r="176" spans="1:21" s="133" customFormat="1" ht="15.75">
      <c r="A176" s="163"/>
      <c r="B176" s="161"/>
      <c r="C176" s="162"/>
      <c r="D176" s="149"/>
      <c r="E176" s="162"/>
      <c r="F176" s="149"/>
      <c r="G176" s="162"/>
      <c r="H176" s="149"/>
      <c r="I176" s="162"/>
      <c r="J176" s="149"/>
      <c r="K176" s="162"/>
      <c r="L176" s="149"/>
      <c r="M176" s="130"/>
      <c r="N176" s="149"/>
      <c r="O176" s="150"/>
      <c r="P176" s="149"/>
      <c r="Q176" s="150"/>
      <c r="R176" s="150"/>
      <c r="S176" s="150"/>
      <c r="T176" s="174"/>
      <c r="U176" s="153"/>
    </row>
    <row r="177" spans="1:21" s="133" customFormat="1" ht="15.75">
      <c r="A177" s="163"/>
      <c r="B177" s="161"/>
      <c r="C177" s="162"/>
      <c r="D177" s="149"/>
      <c r="E177" s="162"/>
      <c r="F177" s="149"/>
      <c r="G177" s="162"/>
      <c r="H177" s="149"/>
      <c r="I177" s="162"/>
      <c r="J177" s="149"/>
      <c r="K177" s="162"/>
      <c r="L177" s="149"/>
      <c r="M177" s="130"/>
      <c r="N177" s="149"/>
      <c r="O177" s="150"/>
      <c r="P177" s="149"/>
      <c r="Q177" s="150"/>
      <c r="R177" s="150"/>
      <c r="S177" s="150"/>
      <c r="T177" s="174"/>
      <c r="U177" s="153"/>
    </row>
    <row r="178" spans="1:21" s="133" customFormat="1" ht="15.75">
      <c r="A178" s="163"/>
      <c r="B178" s="161"/>
      <c r="C178" s="162"/>
      <c r="D178" s="149"/>
      <c r="E178" s="162"/>
      <c r="F178" s="149"/>
      <c r="G178" s="162"/>
      <c r="H178" s="149"/>
      <c r="I178" s="162"/>
      <c r="J178" s="149"/>
      <c r="K178" s="162"/>
      <c r="L178" s="149"/>
      <c r="M178" s="130"/>
      <c r="N178" s="149"/>
      <c r="O178" s="150"/>
      <c r="P178" s="149"/>
      <c r="Q178" s="150"/>
      <c r="R178" s="150"/>
      <c r="S178" s="150"/>
      <c r="T178" s="174"/>
      <c r="U178" s="153"/>
    </row>
    <row r="179" spans="1:21" s="133" customFormat="1" ht="15.75">
      <c r="A179" s="163"/>
      <c r="B179" s="161"/>
      <c r="C179" s="162"/>
      <c r="D179" s="149"/>
      <c r="E179" s="162"/>
      <c r="F179" s="149"/>
      <c r="G179" s="162"/>
      <c r="H179" s="149"/>
      <c r="I179" s="162"/>
      <c r="J179" s="149"/>
      <c r="K179" s="162"/>
      <c r="L179" s="149"/>
      <c r="M179" s="130"/>
      <c r="N179" s="149"/>
      <c r="O179" s="150"/>
      <c r="P179" s="149"/>
      <c r="Q179" s="150"/>
      <c r="R179" s="150"/>
      <c r="S179" s="150"/>
      <c r="T179" s="174"/>
      <c r="U179" s="153"/>
    </row>
    <row r="180" spans="1:21" s="133" customFormat="1" ht="15.75">
      <c r="A180" s="163"/>
      <c r="B180" s="161"/>
      <c r="C180" s="162"/>
      <c r="D180" s="149"/>
      <c r="E180" s="162"/>
      <c r="F180" s="149"/>
      <c r="G180" s="162"/>
      <c r="H180" s="149"/>
      <c r="I180" s="162"/>
      <c r="J180" s="149"/>
      <c r="K180" s="162"/>
      <c r="L180" s="149"/>
      <c r="M180" s="130"/>
      <c r="N180" s="149"/>
      <c r="O180" s="150"/>
      <c r="P180" s="149"/>
      <c r="Q180" s="150"/>
      <c r="R180" s="150"/>
      <c r="S180" s="150"/>
      <c r="T180" s="174"/>
      <c r="U180" s="153"/>
    </row>
    <row r="181" spans="1:21" s="133" customFormat="1" ht="15.75">
      <c r="A181" s="163"/>
      <c r="B181" s="161"/>
      <c r="C181" s="162"/>
      <c r="D181" s="149"/>
      <c r="E181" s="162"/>
      <c r="F181" s="149"/>
      <c r="G181" s="162"/>
      <c r="H181" s="149"/>
      <c r="I181" s="162"/>
      <c r="J181" s="149"/>
      <c r="K181" s="162"/>
      <c r="L181" s="149"/>
      <c r="M181" s="130"/>
      <c r="N181" s="149"/>
      <c r="O181" s="150"/>
      <c r="P181" s="149"/>
      <c r="Q181" s="150"/>
      <c r="R181" s="150"/>
      <c r="S181" s="150"/>
      <c r="T181" s="174"/>
      <c r="U181" s="153"/>
    </row>
    <row r="182" spans="1:21" s="133" customFormat="1" ht="15.75">
      <c r="A182" s="163"/>
      <c r="B182" s="161"/>
      <c r="C182" s="162"/>
      <c r="D182" s="149"/>
      <c r="E182" s="162"/>
      <c r="F182" s="149"/>
      <c r="G182" s="162"/>
      <c r="H182" s="149"/>
      <c r="I182" s="162"/>
      <c r="J182" s="149"/>
      <c r="K182" s="162"/>
      <c r="L182" s="149"/>
      <c r="M182" s="130"/>
      <c r="N182" s="149"/>
      <c r="O182" s="150"/>
      <c r="P182" s="149"/>
      <c r="Q182" s="150"/>
      <c r="R182" s="150"/>
      <c r="S182" s="150"/>
      <c r="T182" s="174"/>
      <c r="U182" s="153"/>
    </row>
    <row r="183" spans="1:21" s="133" customFormat="1" ht="15.75">
      <c r="A183" s="163"/>
      <c r="B183" s="161"/>
      <c r="C183" s="162"/>
      <c r="D183" s="149"/>
      <c r="E183" s="162"/>
      <c r="F183" s="149"/>
      <c r="G183" s="162"/>
      <c r="H183" s="149"/>
      <c r="I183" s="162"/>
      <c r="J183" s="149"/>
      <c r="K183" s="162"/>
      <c r="L183" s="149"/>
      <c r="M183" s="130"/>
      <c r="N183" s="149"/>
      <c r="O183" s="150"/>
      <c r="P183" s="149"/>
      <c r="Q183" s="150"/>
      <c r="R183" s="150"/>
      <c r="S183" s="150"/>
      <c r="T183" s="174"/>
      <c r="U183" s="153"/>
    </row>
    <row r="184" spans="1:21" s="133" customFormat="1" ht="15.75">
      <c r="A184" s="163"/>
      <c r="B184" s="161"/>
      <c r="C184" s="162"/>
      <c r="D184" s="149"/>
      <c r="E184" s="162"/>
      <c r="F184" s="149"/>
      <c r="G184" s="162"/>
      <c r="H184" s="149"/>
      <c r="I184" s="162"/>
      <c r="J184" s="149"/>
      <c r="K184" s="162"/>
      <c r="L184" s="149"/>
      <c r="M184" s="130"/>
      <c r="N184" s="149"/>
      <c r="O184" s="150"/>
      <c r="P184" s="149"/>
      <c r="Q184" s="150"/>
      <c r="R184" s="150"/>
      <c r="S184" s="150"/>
      <c r="T184" s="174"/>
      <c r="U184" s="153"/>
    </row>
    <row r="185" spans="1:21" s="133" customFormat="1" ht="15.75">
      <c r="A185" s="163"/>
      <c r="B185" s="161"/>
      <c r="C185" s="162"/>
      <c r="D185" s="149"/>
      <c r="E185" s="162"/>
      <c r="F185" s="149"/>
      <c r="G185" s="162"/>
      <c r="H185" s="149"/>
      <c r="I185" s="162"/>
      <c r="J185" s="149"/>
      <c r="K185" s="162"/>
      <c r="L185" s="149"/>
      <c r="M185" s="130"/>
      <c r="N185" s="149"/>
      <c r="O185" s="150"/>
      <c r="P185" s="149"/>
      <c r="Q185" s="150"/>
      <c r="R185" s="150"/>
      <c r="S185" s="150"/>
      <c r="T185" s="174"/>
      <c r="U185" s="153"/>
    </row>
    <row r="186" spans="1:21" s="133" customFormat="1" ht="15.75">
      <c r="A186" s="163"/>
      <c r="B186" s="161"/>
      <c r="C186" s="162"/>
      <c r="D186" s="149"/>
      <c r="E186" s="162"/>
      <c r="F186" s="149"/>
      <c r="G186" s="162"/>
      <c r="H186" s="149"/>
      <c r="I186" s="162"/>
      <c r="J186" s="149"/>
      <c r="K186" s="162"/>
      <c r="L186" s="149"/>
      <c r="M186" s="130"/>
      <c r="N186" s="149"/>
      <c r="O186" s="150"/>
      <c r="P186" s="149"/>
      <c r="Q186" s="150"/>
      <c r="R186" s="150"/>
      <c r="S186" s="150"/>
      <c r="T186" s="174"/>
      <c r="U186" s="153"/>
    </row>
    <row r="187" spans="1:21" s="133" customFormat="1" ht="15.75">
      <c r="A187" s="163"/>
      <c r="B187" s="161"/>
      <c r="C187" s="162"/>
      <c r="D187" s="149"/>
      <c r="E187" s="162"/>
      <c r="F187" s="149"/>
      <c r="G187" s="162"/>
      <c r="H187" s="149"/>
      <c r="I187" s="162"/>
      <c r="J187" s="149"/>
      <c r="K187" s="162"/>
      <c r="L187" s="149"/>
      <c r="M187" s="130"/>
      <c r="N187" s="149"/>
      <c r="O187" s="150"/>
      <c r="P187" s="149"/>
      <c r="Q187" s="150"/>
      <c r="R187" s="150"/>
      <c r="S187" s="150"/>
      <c r="T187" s="174"/>
      <c r="U187" s="153"/>
    </row>
    <row r="188" spans="1:21" s="133" customFormat="1" ht="15.75">
      <c r="A188" s="163"/>
      <c r="B188" s="161"/>
      <c r="C188" s="162"/>
      <c r="D188" s="149"/>
      <c r="E188" s="162"/>
      <c r="F188" s="149"/>
      <c r="G188" s="162"/>
      <c r="H188" s="149"/>
      <c r="I188" s="162"/>
      <c r="J188" s="149"/>
      <c r="K188" s="162"/>
      <c r="L188" s="149"/>
      <c r="M188" s="130"/>
      <c r="N188" s="149"/>
      <c r="O188" s="150"/>
      <c r="P188" s="149"/>
      <c r="Q188" s="150"/>
      <c r="R188" s="150"/>
      <c r="S188" s="150"/>
      <c r="T188" s="174"/>
      <c r="U188" s="153"/>
    </row>
    <row r="189" spans="1:21" s="133" customFormat="1" ht="15.75">
      <c r="A189" s="163"/>
      <c r="B189" s="161"/>
      <c r="C189" s="162"/>
      <c r="D189" s="149"/>
      <c r="E189" s="162"/>
      <c r="F189" s="149"/>
      <c r="G189" s="162"/>
      <c r="H189" s="149"/>
      <c r="I189" s="162"/>
      <c r="J189" s="149"/>
      <c r="K189" s="162"/>
      <c r="L189" s="149"/>
      <c r="M189" s="130"/>
      <c r="N189" s="149"/>
      <c r="O189" s="150"/>
      <c r="P189" s="149"/>
      <c r="Q189" s="150"/>
      <c r="R189" s="150"/>
      <c r="S189" s="150"/>
      <c r="T189" s="174"/>
      <c r="U189" s="153"/>
    </row>
    <row r="190" spans="1:21" s="133" customFormat="1" ht="15.75">
      <c r="A190" s="163"/>
      <c r="B190" s="161"/>
      <c r="C190" s="162"/>
      <c r="D190" s="149"/>
      <c r="E190" s="162"/>
      <c r="F190" s="149"/>
      <c r="G190" s="162"/>
      <c r="H190" s="149"/>
      <c r="I190" s="162"/>
      <c r="J190" s="149"/>
      <c r="K190" s="162"/>
      <c r="L190" s="149"/>
      <c r="M190" s="130"/>
      <c r="N190" s="149"/>
      <c r="O190" s="150"/>
      <c r="P190" s="149"/>
      <c r="Q190" s="150"/>
      <c r="R190" s="150"/>
      <c r="S190" s="150"/>
      <c r="T190" s="174"/>
      <c r="U190" s="153"/>
    </row>
    <row r="191" spans="1:21" s="133" customFormat="1" ht="15.75">
      <c r="A191" s="163"/>
      <c r="B191" s="161"/>
      <c r="C191" s="162"/>
      <c r="D191" s="149"/>
      <c r="E191" s="162"/>
      <c r="F191" s="149"/>
      <c r="G191" s="162"/>
      <c r="H191" s="149"/>
      <c r="I191" s="162"/>
      <c r="J191" s="149"/>
      <c r="K191" s="162"/>
      <c r="L191" s="149"/>
      <c r="M191" s="130"/>
      <c r="N191" s="149"/>
      <c r="O191" s="150"/>
      <c r="P191" s="149"/>
      <c r="Q191" s="150"/>
      <c r="R191" s="150"/>
      <c r="S191" s="150"/>
      <c r="T191" s="174"/>
      <c r="U191" s="153"/>
    </row>
    <row r="192" spans="1:21" s="133" customFormat="1" ht="15.75">
      <c r="A192" s="163"/>
      <c r="B192" s="161"/>
      <c r="C192" s="162"/>
      <c r="D192" s="149"/>
      <c r="E192" s="162"/>
      <c r="F192" s="149"/>
      <c r="G192" s="162"/>
      <c r="H192" s="149"/>
      <c r="I192" s="162"/>
      <c r="J192" s="149"/>
      <c r="K192" s="162"/>
      <c r="L192" s="149"/>
      <c r="M192" s="130"/>
      <c r="N192" s="149"/>
      <c r="O192" s="150"/>
      <c r="P192" s="149"/>
      <c r="Q192" s="150"/>
      <c r="R192" s="150"/>
      <c r="S192" s="150"/>
      <c r="T192" s="174"/>
      <c r="U192" s="153"/>
    </row>
    <row r="193" spans="1:21" s="133" customFormat="1" ht="15.75">
      <c r="A193" s="163"/>
      <c r="B193" s="161"/>
      <c r="C193" s="162"/>
      <c r="D193" s="149"/>
      <c r="E193" s="162"/>
      <c r="F193" s="149"/>
      <c r="G193" s="162"/>
      <c r="H193" s="149"/>
      <c r="I193" s="162"/>
      <c r="J193" s="149"/>
      <c r="K193" s="162"/>
      <c r="L193" s="149"/>
      <c r="M193" s="130"/>
      <c r="N193" s="149"/>
      <c r="O193" s="150"/>
      <c r="P193" s="149"/>
      <c r="Q193" s="150"/>
      <c r="R193" s="150"/>
      <c r="S193" s="150"/>
      <c r="T193" s="174"/>
      <c r="U193" s="153"/>
    </row>
    <row r="194" spans="1:21" s="133" customFormat="1" ht="15.75">
      <c r="A194" s="163"/>
      <c r="B194" s="161"/>
      <c r="C194" s="162"/>
      <c r="D194" s="149"/>
      <c r="E194" s="162"/>
      <c r="F194" s="149"/>
      <c r="G194" s="162"/>
      <c r="H194" s="149"/>
      <c r="I194" s="162"/>
      <c r="J194" s="149"/>
      <c r="K194" s="162"/>
      <c r="L194" s="149"/>
      <c r="M194" s="130"/>
      <c r="N194" s="149"/>
      <c r="O194" s="150"/>
      <c r="P194" s="149"/>
      <c r="Q194" s="150"/>
      <c r="R194" s="150"/>
      <c r="S194" s="150"/>
      <c r="T194" s="174"/>
      <c r="U194" s="153"/>
    </row>
    <row r="195" spans="1:21" s="133" customFormat="1" ht="15.75">
      <c r="A195" s="163"/>
      <c r="B195" s="161"/>
      <c r="C195" s="162"/>
      <c r="D195" s="149"/>
      <c r="E195" s="162"/>
      <c r="F195" s="149"/>
      <c r="G195" s="162"/>
      <c r="H195" s="149"/>
      <c r="I195" s="162"/>
      <c r="J195" s="149"/>
      <c r="K195" s="162"/>
      <c r="L195" s="149"/>
      <c r="M195" s="130"/>
      <c r="N195" s="149"/>
      <c r="O195" s="150"/>
      <c r="P195" s="149"/>
      <c r="Q195" s="150"/>
      <c r="R195" s="150"/>
      <c r="S195" s="150"/>
      <c r="T195" s="174"/>
      <c r="U195" s="153"/>
    </row>
    <row r="196" spans="1:21" s="133" customFormat="1" ht="15.75">
      <c r="A196" s="163"/>
      <c r="B196" s="161"/>
      <c r="C196" s="162"/>
      <c r="D196" s="149"/>
      <c r="E196" s="162"/>
      <c r="F196" s="149"/>
      <c r="G196" s="162"/>
      <c r="H196" s="149"/>
      <c r="I196" s="162"/>
      <c r="J196" s="149"/>
      <c r="K196" s="162"/>
      <c r="L196" s="149"/>
      <c r="M196" s="130"/>
      <c r="N196" s="149"/>
      <c r="O196" s="150"/>
      <c r="P196" s="149"/>
      <c r="Q196" s="150"/>
      <c r="R196" s="150"/>
      <c r="S196" s="150"/>
      <c r="T196" s="174"/>
      <c r="U196" s="153"/>
    </row>
    <row r="197" spans="1:21" s="133" customFormat="1" ht="15.75">
      <c r="A197" s="163"/>
      <c r="B197" s="161"/>
      <c r="C197" s="162"/>
      <c r="D197" s="149"/>
      <c r="E197" s="162"/>
      <c r="F197" s="149"/>
      <c r="G197" s="162"/>
      <c r="H197" s="149"/>
      <c r="I197" s="162"/>
      <c r="J197" s="149"/>
      <c r="K197" s="162"/>
      <c r="L197" s="149"/>
      <c r="M197" s="130"/>
      <c r="N197" s="149"/>
      <c r="O197" s="150"/>
      <c r="P197" s="149"/>
      <c r="Q197" s="150"/>
      <c r="R197" s="150"/>
      <c r="S197" s="150"/>
      <c r="T197" s="174"/>
      <c r="U197" s="153"/>
    </row>
    <row r="198" spans="1:21" s="133" customFormat="1" ht="15.75">
      <c r="A198" s="163"/>
      <c r="B198" s="161"/>
      <c r="C198" s="162"/>
      <c r="D198" s="149"/>
      <c r="E198" s="162"/>
      <c r="F198" s="149"/>
      <c r="G198" s="162"/>
      <c r="H198" s="149"/>
      <c r="I198" s="162"/>
      <c r="J198" s="149"/>
      <c r="K198" s="162"/>
      <c r="L198" s="149"/>
      <c r="M198" s="130"/>
      <c r="N198" s="149"/>
      <c r="O198" s="150"/>
      <c r="P198" s="149"/>
      <c r="Q198" s="150"/>
      <c r="R198" s="150"/>
      <c r="S198" s="150"/>
      <c r="T198" s="174"/>
      <c r="U198" s="153"/>
    </row>
    <row r="199" spans="1:21" s="133" customFormat="1" ht="15.75">
      <c r="A199" s="163"/>
      <c r="B199" s="161"/>
      <c r="C199" s="162"/>
      <c r="D199" s="149"/>
      <c r="E199" s="162"/>
      <c r="F199" s="149"/>
      <c r="G199" s="162"/>
      <c r="H199" s="149"/>
      <c r="I199" s="162"/>
      <c r="J199" s="149"/>
      <c r="K199" s="162"/>
      <c r="L199" s="149"/>
      <c r="M199" s="130"/>
      <c r="N199" s="149"/>
      <c r="O199" s="150"/>
      <c r="P199" s="149"/>
      <c r="Q199" s="150"/>
      <c r="R199" s="150"/>
      <c r="S199" s="150"/>
      <c r="T199" s="174"/>
      <c r="U199" s="153"/>
    </row>
    <row r="200" spans="1:21" s="133" customFormat="1" ht="15.75">
      <c r="A200" s="163"/>
      <c r="B200" s="161"/>
      <c r="C200" s="162"/>
      <c r="D200" s="149"/>
      <c r="E200" s="162"/>
      <c r="F200" s="149"/>
      <c r="G200" s="162"/>
      <c r="H200" s="149"/>
      <c r="I200" s="162"/>
      <c r="J200" s="149"/>
      <c r="K200" s="162"/>
      <c r="L200" s="149"/>
      <c r="M200" s="130"/>
      <c r="N200" s="149"/>
      <c r="O200" s="150"/>
      <c r="P200" s="149"/>
      <c r="Q200" s="150"/>
      <c r="R200" s="150"/>
      <c r="S200" s="150"/>
      <c r="T200" s="174"/>
      <c r="U200" s="153"/>
    </row>
    <row r="201" spans="1:21" s="133" customFormat="1" ht="15.75">
      <c r="A201" s="163"/>
      <c r="B201" s="161"/>
      <c r="C201" s="162"/>
      <c r="D201" s="149"/>
      <c r="E201" s="162"/>
      <c r="F201" s="149"/>
      <c r="G201" s="162"/>
      <c r="H201" s="149"/>
      <c r="I201" s="162"/>
      <c r="J201" s="149"/>
      <c r="K201" s="162"/>
      <c r="L201" s="149"/>
      <c r="M201" s="130"/>
      <c r="N201" s="149"/>
      <c r="O201" s="150"/>
      <c r="P201" s="149"/>
      <c r="Q201" s="150"/>
      <c r="R201" s="150"/>
      <c r="S201" s="150"/>
      <c r="T201" s="174"/>
      <c r="U201" s="153"/>
    </row>
    <row r="202" spans="1:21" s="133" customFormat="1" ht="15.75">
      <c r="A202" s="163"/>
      <c r="B202" s="161"/>
      <c r="C202" s="162"/>
      <c r="D202" s="149"/>
      <c r="E202" s="162"/>
      <c r="F202" s="149"/>
      <c r="G202" s="162"/>
      <c r="H202" s="149"/>
      <c r="I202" s="162"/>
      <c r="J202" s="149"/>
      <c r="K202" s="162"/>
      <c r="L202" s="149"/>
      <c r="M202" s="130"/>
      <c r="N202" s="149"/>
      <c r="O202" s="150"/>
      <c r="P202" s="149"/>
      <c r="Q202" s="150"/>
      <c r="R202" s="150"/>
      <c r="S202" s="150"/>
      <c r="T202" s="174"/>
      <c r="U202" s="153"/>
    </row>
    <row r="203" spans="1:21" s="133" customFormat="1" ht="15.75">
      <c r="A203" s="163"/>
      <c r="B203" s="161"/>
      <c r="C203" s="162"/>
      <c r="D203" s="149"/>
      <c r="E203" s="162"/>
      <c r="F203" s="149"/>
      <c r="G203" s="162"/>
      <c r="H203" s="149"/>
      <c r="I203" s="162"/>
      <c r="J203" s="149"/>
      <c r="K203" s="162"/>
      <c r="L203" s="149"/>
      <c r="M203" s="130"/>
      <c r="N203" s="149"/>
      <c r="O203" s="150"/>
      <c r="P203" s="149"/>
      <c r="Q203" s="150"/>
      <c r="R203" s="150"/>
      <c r="S203" s="150"/>
      <c r="T203" s="174"/>
      <c r="U203" s="153"/>
    </row>
    <row r="204" spans="1:21" s="133" customFormat="1" ht="15.75">
      <c r="A204" s="163"/>
      <c r="B204" s="161"/>
      <c r="C204" s="162"/>
      <c r="D204" s="149"/>
      <c r="E204" s="162"/>
      <c r="F204" s="149"/>
      <c r="G204" s="162"/>
      <c r="H204" s="149"/>
      <c r="I204" s="162"/>
      <c r="J204" s="149"/>
      <c r="K204" s="162"/>
      <c r="L204" s="149"/>
      <c r="M204" s="130"/>
      <c r="N204" s="149"/>
      <c r="O204" s="150"/>
      <c r="P204" s="149"/>
      <c r="Q204" s="150"/>
      <c r="R204" s="150"/>
      <c r="S204" s="150"/>
      <c r="T204" s="174"/>
      <c r="U204" s="153"/>
    </row>
    <row r="205" spans="1:21" s="133" customFormat="1" ht="15.75">
      <c r="A205" s="163"/>
      <c r="B205" s="161"/>
      <c r="C205" s="162"/>
      <c r="D205" s="149"/>
      <c r="E205" s="162"/>
      <c r="F205" s="149"/>
      <c r="G205" s="162"/>
      <c r="H205" s="149"/>
      <c r="I205" s="162"/>
      <c r="J205" s="149"/>
      <c r="K205" s="162"/>
      <c r="L205" s="149"/>
      <c r="M205" s="130"/>
      <c r="N205" s="149"/>
      <c r="O205" s="150"/>
      <c r="P205" s="149"/>
      <c r="Q205" s="150"/>
      <c r="R205" s="150"/>
      <c r="S205" s="150"/>
      <c r="T205" s="174"/>
      <c r="U205" s="153"/>
    </row>
    <row r="206" spans="1:21" s="133" customFormat="1" ht="15.75">
      <c r="A206" s="163"/>
      <c r="B206" s="161"/>
      <c r="C206" s="162"/>
      <c r="D206" s="149"/>
      <c r="E206" s="162"/>
      <c r="F206" s="149"/>
      <c r="G206" s="162"/>
      <c r="H206" s="149"/>
      <c r="I206" s="162"/>
      <c r="J206" s="149"/>
      <c r="K206" s="162"/>
      <c r="L206" s="149"/>
      <c r="M206" s="130"/>
      <c r="N206" s="149"/>
      <c r="O206" s="150"/>
      <c r="P206" s="149"/>
      <c r="Q206" s="150"/>
      <c r="R206" s="150"/>
      <c r="S206" s="150"/>
      <c r="T206" s="174"/>
      <c r="U206" s="153"/>
    </row>
    <row r="207" spans="1:21" s="133" customFormat="1" ht="15.75">
      <c r="A207" s="163"/>
      <c r="B207" s="161"/>
      <c r="C207" s="162"/>
      <c r="D207" s="149"/>
      <c r="E207" s="162"/>
      <c r="F207" s="149"/>
      <c r="G207" s="162"/>
      <c r="H207" s="149"/>
      <c r="I207" s="162"/>
      <c r="J207" s="149"/>
      <c r="K207" s="162"/>
      <c r="L207" s="149"/>
      <c r="M207" s="130"/>
      <c r="N207" s="149"/>
      <c r="O207" s="150"/>
      <c r="P207" s="149"/>
      <c r="Q207" s="150"/>
      <c r="R207" s="150"/>
      <c r="S207" s="150"/>
      <c r="T207" s="174"/>
      <c r="U207" s="153"/>
    </row>
    <row r="208" spans="1:21" s="133" customFormat="1" ht="15.75">
      <c r="A208" s="163"/>
      <c r="B208" s="161"/>
      <c r="C208" s="162"/>
      <c r="D208" s="149"/>
      <c r="E208" s="162"/>
      <c r="F208" s="149"/>
      <c r="G208" s="162"/>
      <c r="H208" s="149"/>
      <c r="I208" s="162"/>
      <c r="J208" s="149"/>
      <c r="K208" s="162"/>
      <c r="L208" s="149"/>
      <c r="M208" s="130"/>
      <c r="N208" s="149"/>
      <c r="O208" s="150"/>
      <c r="P208" s="149"/>
      <c r="Q208" s="150"/>
      <c r="R208" s="150"/>
      <c r="S208" s="150"/>
      <c r="T208" s="174"/>
      <c r="U208" s="153"/>
    </row>
    <row r="209" spans="1:21" s="133" customFormat="1" ht="15.75">
      <c r="A209" s="163"/>
      <c r="B209" s="161"/>
      <c r="C209" s="162"/>
      <c r="D209" s="149"/>
      <c r="E209" s="162"/>
      <c r="F209" s="149"/>
      <c r="G209" s="162"/>
      <c r="H209" s="149"/>
      <c r="I209" s="162"/>
      <c r="J209" s="149"/>
      <c r="K209" s="162"/>
      <c r="L209" s="149"/>
      <c r="M209" s="130"/>
      <c r="N209" s="149"/>
      <c r="O209" s="150"/>
      <c r="P209" s="149"/>
      <c r="Q209" s="150"/>
      <c r="R209" s="150"/>
      <c r="S209" s="150"/>
      <c r="T209" s="174"/>
      <c r="U209" s="153"/>
    </row>
    <row r="210" spans="1:21" s="133" customFormat="1" ht="15.75">
      <c r="A210" s="163"/>
      <c r="B210" s="161"/>
      <c r="C210" s="162"/>
      <c r="D210" s="149"/>
      <c r="E210" s="162"/>
      <c r="F210" s="149"/>
      <c r="G210" s="162"/>
      <c r="H210" s="149"/>
      <c r="I210" s="162"/>
      <c r="J210" s="149"/>
      <c r="K210" s="162"/>
      <c r="L210" s="149"/>
      <c r="M210" s="130"/>
      <c r="N210" s="149"/>
      <c r="O210" s="150"/>
      <c r="P210" s="149"/>
      <c r="Q210" s="150"/>
      <c r="R210" s="150"/>
      <c r="S210" s="150"/>
      <c r="T210" s="174"/>
      <c r="U210" s="153"/>
    </row>
    <row r="211" spans="1:21" s="133" customFormat="1" ht="15.75">
      <c r="A211" s="163"/>
      <c r="B211" s="161"/>
      <c r="C211" s="162"/>
      <c r="D211" s="149"/>
      <c r="E211" s="162"/>
      <c r="F211" s="149"/>
      <c r="G211" s="162"/>
      <c r="H211" s="149"/>
      <c r="I211" s="162"/>
      <c r="J211" s="149"/>
      <c r="K211" s="162"/>
      <c r="L211" s="149"/>
      <c r="M211" s="130"/>
      <c r="N211" s="149"/>
      <c r="O211" s="150"/>
      <c r="P211" s="149"/>
      <c r="Q211" s="150"/>
      <c r="R211" s="150"/>
      <c r="S211" s="150"/>
      <c r="T211" s="174"/>
      <c r="U211" s="153"/>
    </row>
    <row r="212" spans="1:21" s="133" customFormat="1" ht="15.75">
      <c r="A212" s="163"/>
      <c r="B212" s="161"/>
      <c r="C212" s="162"/>
      <c r="D212" s="149"/>
      <c r="E212" s="162"/>
      <c r="F212" s="149"/>
      <c r="G212" s="162"/>
      <c r="H212" s="149"/>
      <c r="I212" s="162"/>
      <c r="J212" s="149"/>
      <c r="K212" s="162"/>
      <c r="L212" s="149"/>
      <c r="M212" s="130"/>
      <c r="N212" s="149"/>
      <c r="O212" s="150"/>
      <c r="P212" s="149"/>
      <c r="Q212" s="150"/>
      <c r="R212" s="150"/>
      <c r="S212" s="150"/>
      <c r="T212" s="174"/>
      <c r="U212" s="153"/>
    </row>
    <row r="213" spans="1:21" s="133" customFormat="1" ht="15.75">
      <c r="A213" s="163"/>
      <c r="B213" s="161"/>
      <c r="C213" s="162"/>
      <c r="D213" s="149"/>
      <c r="E213" s="162"/>
      <c r="F213" s="149"/>
      <c r="G213" s="162"/>
      <c r="H213" s="149"/>
      <c r="I213" s="162"/>
      <c r="J213" s="149"/>
      <c r="K213" s="162"/>
      <c r="L213" s="149"/>
      <c r="M213" s="130"/>
      <c r="N213" s="149"/>
      <c r="O213" s="150"/>
      <c r="P213" s="149"/>
      <c r="Q213" s="150"/>
      <c r="R213" s="150"/>
      <c r="S213" s="150"/>
      <c r="T213" s="174"/>
      <c r="U213" s="153"/>
    </row>
    <row r="214" spans="1:21" s="133" customFormat="1" ht="15.75">
      <c r="A214" s="163"/>
      <c r="B214" s="161"/>
      <c r="C214" s="162"/>
      <c r="D214" s="149"/>
      <c r="E214" s="162"/>
      <c r="F214" s="149"/>
      <c r="G214" s="162"/>
      <c r="H214" s="149"/>
      <c r="I214" s="162"/>
      <c r="J214" s="149"/>
      <c r="K214" s="162"/>
      <c r="L214" s="149"/>
      <c r="M214" s="130"/>
      <c r="N214" s="149"/>
      <c r="O214" s="150"/>
      <c r="P214" s="149"/>
      <c r="Q214" s="150"/>
      <c r="R214" s="150"/>
      <c r="S214" s="150"/>
      <c r="T214" s="174"/>
      <c r="U214" s="153"/>
    </row>
    <row r="215" spans="1:21" s="133" customFormat="1" ht="15.75">
      <c r="A215" s="163"/>
      <c r="B215" s="161"/>
      <c r="C215" s="162"/>
      <c r="D215" s="149"/>
      <c r="E215" s="162"/>
      <c r="F215" s="149"/>
      <c r="G215" s="162"/>
      <c r="H215" s="149"/>
      <c r="I215" s="162"/>
      <c r="J215" s="149"/>
      <c r="K215" s="162"/>
      <c r="L215" s="149"/>
      <c r="M215" s="130"/>
      <c r="N215" s="149"/>
      <c r="O215" s="150"/>
      <c r="P215" s="149"/>
      <c r="Q215" s="150"/>
      <c r="R215" s="150"/>
      <c r="S215" s="150"/>
      <c r="T215" s="174"/>
      <c r="U215" s="153"/>
    </row>
    <row r="216" spans="1:21" s="133" customFormat="1" ht="15.75">
      <c r="A216" s="163"/>
      <c r="B216" s="161"/>
      <c r="C216" s="162"/>
      <c r="D216" s="149"/>
      <c r="E216" s="162"/>
      <c r="F216" s="149"/>
      <c r="G216" s="162"/>
      <c r="H216" s="149"/>
      <c r="I216" s="162"/>
      <c r="J216" s="149"/>
      <c r="K216" s="162"/>
      <c r="L216" s="149"/>
      <c r="M216" s="130"/>
      <c r="N216" s="149"/>
      <c r="O216" s="150"/>
      <c r="P216" s="149"/>
      <c r="Q216" s="150"/>
      <c r="R216" s="150"/>
      <c r="S216" s="150"/>
      <c r="T216" s="174"/>
      <c r="U216" s="153"/>
    </row>
    <row r="217" spans="1:21" s="133" customFormat="1" ht="15.75">
      <c r="A217" s="163"/>
      <c r="B217" s="161"/>
      <c r="C217" s="162"/>
      <c r="D217" s="149"/>
      <c r="E217" s="162"/>
      <c r="F217" s="149"/>
      <c r="G217" s="162"/>
      <c r="H217" s="149"/>
      <c r="I217" s="162"/>
      <c r="J217" s="149"/>
      <c r="K217" s="162"/>
      <c r="L217" s="149"/>
      <c r="M217" s="130"/>
      <c r="N217" s="149"/>
      <c r="O217" s="150"/>
      <c r="P217" s="149"/>
      <c r="Q217" s="150"/>
      <c r="R217" s="150"/>
      <c r="S217" s="150"/>
      <c r="T217" s="174"/>
      <c r="U217" s="153"/>
    </row>
    <row r="218" spans="1:21" s="133" customFormat="1" ht="15.75">
      <c r="A218" s="163"/>
      <c r="B218" s="161"/>
      <c r="C218" s="162"/>
      <c r="D218" s="149"/>
      <c r="E218" s="162"/>
      <c r="F218" s="149"/>
      <c r="G218" s="162"/>
      <c r="H218" s="149"/>
      <c r="I218" s="162"/>
      <c r="J218" s="149"/>
      <c r="K218" s="162"/>
      <c r="L218" s="149"/>
      <c r="M218" s="130"/>
      <c r="N218" s="149"/>
      <c r="O218" s="150"/>
      <c r="P218" s="149"/>
      <c r="Q218" s="150"/>
      <c r="R218" s="150"/>
      <c r="S218" s="150"/>
      <c r="T218" s="174"/>
      <c r="U218" s="153"/>
    </row>
    <row r="219" spans="1:21" s="133" customFormat="1" ht="15.75">
      <c r="A219" s="163"/>
      <c r="B219" s="161"/>
      <c r="C219" s="162"/>
      <c r="D219" s="149"/>
      <c r="E219" s="162"/>
      <c r="F219" s="149"/>
      <c r="G219" s="162"/>
      <c r="H219" s="149"/>
      <c r="I219" s="162"/>
      <c r="J219" s="149"/>
      <c r="K219" s="162"/>
      <c r="L219" s="149"/>
      <c r="M219" s="130"/>
      <c r="N219" s="149"/>
      <c r="O219" s="150"/>
      <c r="P219" s="149"/>
      <c r="Q219" s="150"/>
      <c r="R219" s="150"/>
      <c r="S219" s="150"/>
      <c r="T219" s="174"/>
      <c r="U219" s="153"/>
    </row>
    <row r="220" spans="1:21" s="133" customFormat="1" ht="15.75">
      <c r="A220" s="163"/>
      <c r="B220" s="161"/>
      <c r="C220" s="162"/>
      <c r="D220" s="149"/>
      <c r="E220" s="162"/>
      <c r="F220" s="149"/>
      <c r="G220" s="162"/>
      <c r="H220" s="149"/>
      <c r="I220" s="162"/>
      <c r="J220" s="149"/>
      <c r="K220" s="162"/>
      <c r="L220" s="149"/>
      <c r="M220" s="130"/>
      <c r="N220" s="149"/>
      <c r="O220" s="150"/>
      <c r="P220" s="149"/>
      <c r="Q220" s="150"/>
      <c r="R220" s="150"/>
      <c r="S220" s="150"/>
      <c r="T220" s="174"/>
      <c r="U220" s="153"/>
    </row>
    <row r="221" spans="1:21" s="133" customFormat="1" ht="15.75">
      <c r="A221" s="163"/>
      <c r="B221" s="161"/>
      <c r="C221" s="162"/>
      <c r="D221" s="149"/>
      <c r="E221" s="162"/>
      <c r="F221" s="149"/>
      <c r="G221" s="162"/>
      <c r="H221" s="149"/>
      <c r="I221" s="162"/>
      <c r="J221" s="149"/>
      <c r="K221" s="162"/>
      <c r="L221" s="149"/>
      <c r="M221" s="130"/>
      <c r="N221" s="149"/>
      <c r="O221" s="150"/>
      <c r="P221" s="149"/>
      <c r="Q221" s="150"/>
      <c r="R221" s="150"/>
      <c r="S221" s="150"/>
      <c r="T221" s="174"/>
      <c r="U221" s="153"/>
    </row>
    <row r="222" spans="1:21" s="133" customFormat="1" ht="15.75">
      <c r="A222" s="163"/>
      <c r="B222" s="161"/>
      <c r="C222" s="162"/>
      <c r="D222" s="149"/>
      <c r="E222" s="162"/>
      <c r="F222" s="149"/>
      <c r="G222" s="162"/>
      <c r="H222" s="149"/>
      <c r="I222" s="162"/>
      <c r="J222" s="149"/>
      <c r="K222" s="162"/>
      <c r="L222" s="149"/>
      <c r="M222" s="130"/>
      <c r="N222" s="149"/>
      <c r="O222" s="150"/>
      <c r="P222" s="149"/>
      <c r="Q222" s="150"/>
      <c r="R222" s="150"/>
      <c r="S222" s="150"/>
      <c r="T222" s="174"/>
      <c r="U222" s="153"/>
    </row>
    <row r="223" spans="1:21" s="133" customFormat="1" ht="15.75">
      <c r="A223" s="163"/>
      <c r="B223" s="161"/>
      <c r="C223" s="162"/>
      <c r="D223" s="149"/>
      <c r="E223" s="162"/>
      <c r="F223" s="149"/>
      <c r="G223" s="162"/>
      <c r="H223" s="149"/>
      <c r="I223" s="162"/>
      <c r="J223" s="149"/>
      <c r="K223" s="162"/>
      <c r="L223" s="149"/>
      <c r="M223" s="130"/>
      <c r="N223" s="149"/>
      <c r="O223" s="150"/>
      <c r="P223" s="149"/>
      <c r="Q223" s="150"/>
      <c r="R223" s="150"/>
      <c r="S223" s="150"/>
      <c r="T223" s="174"/>
      <c r="U223" s="153"/>
    </row>
    <row r="224" spans="1:21" s="133" customFormat="1" ht="15.75">
      <c r="A224" s="163"/>
      <c r="B224" s="161"/>
      <c r="C224" s="162"/>
      <c r="D224" s="149"/>
      <c r="E224" s="162"/>
      <c r="F224" s="149"/>
      <c r="G224" s="162"/>
      <c r="H224" s="149"/>
      <c r="I224" s="162"/>
      <c r="J224" s="149"/>
      <c r="K224" s="162"/>
      <c r="L224" s="149"/>
      <c r="M224" s="130"/>
      <c r="N224" s="149"/>
      <c r="O224" s="150"/>
      <c r="P224" s="149"/>
      <c r="Q224" s="150"/>
      <c r="R224" s="150"/>
      <c r="S224" s="150"/>
      <c r="T224" s="174"/>
      <c r="U224" s="153"/>
    </row>
    <row r="225" spans="1:22" s="133" customFormat="1" ht="15.75">
      <c r="A225" s="163"/>
      <c r="B225" s="161"/>
      <c r="C225" s="162"/>
      <c r="D225" s="149"/>
      <c r="E225" s="162"/>
      <c r="F225" s="149"/>
      <c r="G225" s="162"/>
      <c r="H225" s="149"/>
      <c r="I225" s="162"/>
      <c r="J225" s="149"/>
      <c r="K225" s="162"/>
      <c r="L225" s="149"/>
      <c r="M225" s="130"/>
      <c r="N225" s="149"/>
      <c r="O225" s="150"/>
      <c r="P225" s="149"/>
      <c r="Q225" s="150"/>
      <c r="R225" s="150"/>
      <c r="S225" s="150"/>
      <c r="T225" s="174"/>
      <c r="U225" s="153"/>
    </row>
    <row r="226" spans="1:22" s="133" customFormat="1" ht="15.75">
      <c r="A226" s="163"/>
      <c r="B226" s="161"/>
      <c r="C226" s="162"/>
      <c r="D226" s="149"/>
      <c r="E226" s="162"/>
      <c r="F226" s="149"/>
      <c r="G226" s="162"/>
      <c r="H226" s="149"/>
      <c r="I226" s="162"/>
      <c r="J226" s="149"/>
      <c r="K226" s="162"/>
      <c r="L226" s="149"/>
      <c r="M226" s="130"/>
      <c r="N226" s="149"/>
      <c r="O226" s="150"/>
      <c r="P226" s="149"/>
      <c r="Q226" s="150"/>
      <c r="R226" s="150"/>
      <c r="S226" s="150"/>
      <c r="T226" s="174"/>
      <c r="U226" s="153"/>
    </row>
    <row r="227" spans="1:22" s="133" customFormat="1" ht="15.75">
      <c r="A227" s="163"/>
      <c r="B227" s="161"/>
      <c r="C227" s="162"/>
      <c r="D227" s="149"/>
      <c r="E227" s="162"/>
      <c r="F227" s="149"/>
      <c r="G227" s="162"/>
      <c r="H227" s="149"/>
      <c r="I227" s="162"/>
      <c r="J227" s="149"/>
      <c r="K227" s="162"/>
      <c r="L227" s="149"/>
      <c r="M227" s="130"/>
      <c r="N227" s="149"/>
      <c r="O227" s="150"/>
      <c r="P227" s="149"/>
      <c r="Q227" s="150"/>
      <c r="R227" s="150"/>
      <c r="S227" s="150"/>
      <c r="T227" s="174"/>
      <c r="U227" s="153"/>
    </row>
    <row r="228" spans="1:22" s="133" customFormat="1" ht="15.75">
      <c r="A228" s="163"/>
      <c r="B228" s="161"/>
      <c r="C228" s="162"/>
      <c r="D228" s="149"/>
      <c r="E228" s="162"/>
      <c r="F228" s="149"/>
      <c r="G228" s="162"/>
      <c r="H228" s="149"/>
      <c r="I228" s="162"/>
      <c r="J228" s="149"/>
      <c r="K228" s="162"/>
      <c r="L228" s="149"/>
      <c r="M228" s="130"/>
      <c r="N228" s="149"/>
      <c r="O228" s="150"/>
      <c r="P228" s="149"/>
      <c r="Q228" s="150"/>
      <c r="R228" s="150"/>
      <c r="S228" s="150"/>
      <c r="T228" s="174"/>
      <c r="U228" s="153"/>
    </row>
    <row r="229" spans="1:22" s="133" customFormat="1" ht="15.75">
      <c r="A229" s="163"/>
      <c r="B229" s="161"/>
      <c r="C229" s="162"/>
      <c r="D229" s="149"/>
      <c r="E229" s="162"/>
      <c r="F229" s="149"/>
      <c r="G229" s="162"/>
      <c r="H229" s="149"/>
      <c r="I229" s="162"/>
      <c r="J229" s="149"/>
      <c r="K229" s="162"/>
      <c r="L229" s="149"/>
      <c r="M229" s="130"/>
      <c r="N229" s="149"/>
      <c r="O229" s="150"/>
      <c r="P229" s="149"/>
      <c r="Q229" s="150"/>
      <c r="R229" s="150"/>
      <c r="S229" s="150"/>
      <c r="T229" s="174"/>
      <c r="U229" s="153"/>
    </row>
    <row r="230" spans="1:22" s="133" customFormat="1" ht="15.75">
      <c r="A230" s="163"/>
      <c r="B230" s="161"/>
      <c r="C230" s="162"/>
      <c r="D230" s="149"/>
      <c r="E230" s="162"/>
      <c r="F230" s="149"/>
      <c r="G230" s="162"/>
      <c r="H230" s="149"/>
      <c r="I230" s="162"/>
      <c r="J230" s="149"/>
      <c r="K230" s="162"/>
      <c r="L230" s="149"/>
      <c r="M230" s="130"/>
      <c r="N230" s="149"/>
      <c r="O230" s="150"/>
      <c r="P230" s="149"/>
      <c r="Q230" s="150"/>
      <c r="R230" s="150"/>
      <c r="S230" s="150"/>
      <c r="T230" s="174"/>
      <c r="U230" s="153"/>
    </row>
    <row r="231" spans="1:22" s="133" customFormat="1" ht="15.75">
      <c r="A231" s="163"/>
      <c r="B231" s="161"/>
      <c r="C231" s="162"/>
      <c r="D231" s="149"/>
      <c r="E231" s="162"/>
      <c r="F231" s="149"/>
      <c r="G231" s="162"/>
      <c r="H231" s="149"/>
      <c r="I231" s="162"/>
      <c r="J231" s="149"/>
      <c r="K231" s="162"/>
      <c r="L231" s="149"/>
      <c r="M231" s="130"/>
      <c r="N231" s="149"/>
      <c r="O231" s="150"/>
      <c r="P231" s="149"/>
      <c r="Q231" s="150"/>
      <c r="R231" s="150"/>
      <c r="S231" s="150"/>
      <c r="T231" s="174"/>
      <c r="U231" s="153"/>
    </row>
    <row r="232" spans="1:22" s="133" customFormat="1" ht="15.75">
      <c r="A232" s="163"/>
      <c r="B232" s="161"/>
      <c r="C232" s="162"/>
      <c r="D232" s="149"/>
      <c r="E232" s="162"/>
      <c r="F232" s="149"/>
      <c r="G232" s="162"/>
      <c r="H232" s="149"/>
      <c r="I232" s="162"/>
      <c r="J232" s="149"/>
      <c r="K232" s="162"/>
      <c r="L232" s="149"/>
      <c r="M232" s="130"/>
      <c r="N232" s="149"/>
      <c r="O232" s="150"/>
      <c r="P232" s="149"/>
      <c r="Q232" s="150"/>
      <c r="R232" s="150"/>
      <c r="S232" s="150"/>
      <c r="T232" s="174"/>
      <c r="U232" s="153"/>
    </row>
    <row r="233" spans="1:22" s="133" customFormat="1" ht="15.75">
      <c r="A233" s="163"/>
      <c r="B233" s="161"/>
      <c r="C233" s="162"/>
      <c r="D233" s="149"/>
      <c r="E233" s="162"/>
      <c r="F233" s="149"/>
      <c r="G233" s="162"/>
      <c r="H233" s="149"/>
      <c r="I233" s="162"/>
      <c r="J233" s="149"/>
      <c r="K233" s="162"/>
      <c r="L233" s="149"/>
      <c r="M233" s="130"/>
      <c r="N233" s="149"/>
      <c r="O233" s="150"/>
      <c r="P233" s="149"/>
      <c r="Q233" s="150"/>
      <c r="R233" s="150"/>
      <c r="S233" s="150"/>
      <c r="T233" s="174"/>
      <c r="U233" s="153"/>
    </row>
    <row r="234" spans="1:22" s="133" customFormat="1" ht="15.75">
      <c r="A234" s="163"/>
      <c r="B234" s="161"/>
      <c r="C234" s="162"/>
      <c r="D234" s="149"/>
      <c r="E234" s="162"/>
      <c r="F234" s="149"/>
      <c r="G234" s="162"/>
      <c r="H234" s="149"/>
      <c r="I234" s="162"/>
      <c r="J234" s="149"/>
      <c r="K234" s="162"/>
      <c r="L234" s="149"/>
      <c r="M234" s="130"/>
      <c r="N234" s="149"/>
      <c r="O234" s="150"/>
      <c r="P234" s="149"/>
      <c r="Q234" s="150"/>
      <c r="R234" s="150"/>
      <c r="S234" s="150"/>
      <c r="T234" s="174"/>
      <c r="U234" s="153"/>
    </row>
    <row r="235" spans="1:22" s="133" customFormat="1" ht="15.75">
      <c r="A235" s="163"/>
      <c r="B235" s="161"/>
      <c r="C235" s="162"/>
      <c r="D235" s="149"/>
      <c r="E235" s="162"/>
      <c r="F235" s="149"/>
      <c r="G235" s="162"/>
      <c r="H235" s="149"/>
      <c r="I235" s="162"/>
      <c r="J235" s="149"/>
      <c r="K235" s="162"/>
      <c r="L235" s="149"/>
      <c r="M235" s="130"/>
      <c r="N235" s="149"/>
      <c r="O235" s="150"/>
      <c r="P235" s="149"/>
      <c r="Q235" s="150"/>
      <c r="R235" s="150"/>
      <c r="S235" s="150"/>
      <c r="T235" s="174"/>
      <c r="U235" s="153"/>
    </row>
    <row r="236" spans="1:22" s="133" customFormat="1" ht="15.75">
      <c r="A236" s="163"/>
      <c r="B236" s="161"/>
      <c r="C236" s="162"/>
      <c r="D236" s="149"/>
      <c r="E236" s="162"/>
      <c r="F236" s="149"/>
      <c r="G236" s="162"/>
      <c r="H236" s="149"/>
      <c r="I236" s="162"/>
      <c r="J236" s="149"/>
      <c r="K236" s="162"/>
      <c r="L236" s="149"/>
      <c r="M236" s="130"/>
      <c r="N236" s="149"/>
      <c r="O236" s="150"/>
      <c r="P236" s="149"/>
      <c r="Q236" s="150"/>
      <c r="R236" s="150"/>
      <c r="S236" s="150"/>
      <c r="T236" s="174"/>
      <c r="U236" s="153"/>
    </row>
    <row r="237" spans="1:22" s="133" customFormat="1" ht="15.75">
      <c r="A237" s="166"/>
      <c r="B237" s="161"/>
      <c r="D237" s="167"/>
      <c r="F237" s="167"/>
      <c r="H237" s="167"/>
      <c r="J237" s="167"/>
      <c r="L237" s="167"/>
      <c r="N237" s="167"/>
      <c r="O237" s="150"/>
      <c r="P237" s="167"/>
      <c r="Q237" s="150"/>
      <c r="R237" s="150"/>
      <c r="S237" s="150"/>
      <c r="T237" s="174"/>
      <c r="U237" s="153"/>
      <c r="V237" s="153"/>
    </row>
    <row r="238" spans="1:22" s="133" customFormat="1">
      <c r="A238" s="166"/>
      <c r="D238" s="167"/>
      <c r="F238" s="167"/>
      <c r="H238" s="167"/>
      <c r="J238" s="167"/>
      <c r="L238" s="167"/>
      <c r="N238" s="167"/>
      <c r="O238" s="150"/>
      <c r="P238" s="167"/>
      <c r="Q238" s="150"/>
      <c r="R238" s="150"/>
      <c r="S238" s="150"/>
      <c r="T238" s="174"/>
      <c r="U238" s="153"/>
      <c r="V238" s="153"/>
    </row>
    <row r="239" spans="1:22" s="133" customFormat="1">
      <c r="A239" s="166"/>
      <c r="D239" s="167"/>
      <c r="F239" s="167"/>
      <c r="H239" s="167"/>
      <c r="J239" s="167"/>
      <c r="L239" s="167"/>
      <c r="N239" s="167"/>
      <c r="O239" s="150"/>
      <c r="P239" s="167"/>
      <c r="Q239" s="150"/>
      <c r="R239" s="150"/>
      <c r="S239" s="150"/>
      <c r="T239" s="174"/>
      <c r="U239" s="153"/>
      <c r="V239" s="153"/>
    </row>
    <row r="240" spans="1:22" s="133" customFormat="1">
      <c r="A240" s="166"/>
      <c r="D240" s="167"/>
      <c r="F240" s="167"/>
      <c r="H240" s="167"/>
      <c r="J240" s="167"/>
      <c r="L240" s="167"/>
      <c r="N240" s="167"/>
      <c r="O240" s="150"/>
      <c r="P240" s="167"/>
      <c r="Q240" s="150"/>
      <c r="R240" s="150"/>
      <c r="S240" s="150"/>
      <c r="T240" s="174"/>
      <c r="U240" s="153"/>
      <c r="V240" s="153"/>
    </row>
    <row r="241" spans="1:22" s="133" customFormat="1">
      <c r="A241" s="166"/>
      <c r="D241" s="167"/>
      <c r="F241" s="167"/>
      <c r="H241" s="167"/>
      <c r="J241" s="167"/>
      <c r="L241" s="167"/>
      <c r="N241" s="167"/>
      <c r="O241" s="150"/>
      <c r="P241" s="167"/>
      <c r="Q241" s="150"/>
      <c r="R241" s="150"/>
      <c r="S241" s="150"/>
      <c r="T241" s="174"/>
      <c r="U241" s="153"/>
      <c r="V241" s="153"/>
    </row>
    <row r="242" spans="1:22" s="133" customFormat="1">
      <c r="A242" s="166"/>
      <c r="D242" s="167"/>
      <c r="F242" s="167"/>
      <c r="H242" s="167"/>
      <c r="J242" s="167"/>
      <c r="L242" s="167"/>
      <c r="N242" s="167"/>
      <c r="O242" s="150"/>
      <c r="P242" s="167"/>
      <c r="Q242" s="150"/>
      <c r="R242" s="150"/>
      <c r="S242" s="150"/>
      <c r="T242" s="174"/>
      <c r="U242" s="153"/>
      <c r="V242" s="153"/>
    </row>
    <row r="243" spans="1:22" s="133" customFormat="1">
      <c r="A243" s="166"/>
      <c r="D243" s="167"/>
      <c r="F243" s="167"/>
      <c r="H243" s="167"/>
      <c r="J243" s="167"/>
      <c r="L243" s="167"/>
      <c r="N243" s="167"/>
      <c r="O243" s="150"/>
      <c r="P243" s="167"/>
      <c r="Q243" s="150"/>
      <c r="R243" s="150"/>
      <c r="S243" s="150"/>
      <c r="T243" s="174"/>
      <c r="U243" s="153"/>
      <c r="V243" s="153"/>
    </row>
    <row r="244" spans="1:22" s="133" customFormat="1">
      <c r="A244" s="166"/>
      <c r="D244" s="167"/>
      <c r="F244" s="167"/>
      <c r="H244" s="167"/>
      <c r="J244" s="167"/>
      <c r="L244" s="167"/>
      <c r="N244" s="167"/>
      <c r="O244" s="150"/>
      <c r="P244" s="167"/>
      <c r="Q244" s="150"/>
      <c r="R244" s="150"/>
      <c r="S244" s="150"/>
      <c r="T244" s="174"/>
      <c r="U244" s="153"/>
      <c r="V244" s="153"/>
    </row>
    <row r="245" spans="1:22" s="133" customFormat="1">
      <c r="A245" s="166"/>
      <c r="D245" s="167"/>
      <c r="F245" s="167"/>
      <c r="H245" s="167"/>
      <c r="J245" s="167"/>
      <c r="L245" s="167"/>
      <c r="N245" s="167"/>
      <c r="O245" s="150"/>
      <c r="P245" s="167"/>
      <c r="Q245" s="150"/>
      <c r="R245" s="150"/>
      <c r="S245" s="150"/>
      <c r="T245" s="174"/>
      <c r="U245" s="153"/>
      <c r="V245" s="153"/>
    </row>
    <row r="246" spans="1:22" s="133" customFormat="1">
      <c r="A246" s="166"/>
      <c r="D246" s="167"/>
      <c r="F246" s="167"/>
      <c r="H246" s="167"/>
      <c r="J246" s="167"/>
      <c r="L246" s="167"/>
      <c r="N246" s="167"/>
      <c r="O246" s="150"/>
      <c r="P246" s="167"/>
      <c r="Q246" s="150"/>
      <c r="R246" s="150"/>
      <c r="S246" s="150"/>
      <c r="T246" s="174"/>
      <c r="U246" s="153"/>
      <c r="V246" s="153"/>
    </row>
    <row r="247" spans="1:22" s="133" customFormat="1">
      <c r="A247" s="166"/>
      <c r="D247" s="167"/>
      <c r="F247" s="167"/>
      <c r="H247" s="167"/>
      <c r="J247" s="167"/>
      <c r="L247" s="167"/>
      <c r="N247" s="167"/>
      <c r="O247" s="150"/>
      <c r="P247" s="167"/>
      <c r="Q247" s="150"/>
      <c r="R247" s="150"/>
      <c r="S247" s="150"/>
      <c r="T247" s="174"/>
      <c r="U247" s="153"/>
      <c r="V247" s="153"/>
    </row>
    <row r="248" spans="1:22" s="133" customFormat="1">
      <c r="A248" s="166"/>
      <c r="D248" s="167"/>
      <c r="F248" s="167"/>
      <c r="H248" s="167"/>
      <c r="J248" s="167"/>
      <c r="L248" s="167"/>
      <c r="N248" s="167"/>
      <c r="O248" s="150"/>
      <c r="P248" s="167"/>
      <c r="Q248" s="150"/>
      <c r="R248" s="150"/>
      <c r="S248" s="150"/>
      <c r="T248" s="174"/>
      <c r="U248" s="153"/>
      <c r="V248" s="153"/>
    </row>
    <row r="249" spans="1:22" s="133" customFormat="1">
      <c r="A249" s="166"/>
      <c r="D249" s="167"/>
      <c r="F249" s="167"/>
      <c r="H249" s="167"/>
      <c r="J249" s="167"/>
      <c r="L249" s="167"/>
      <c r="N249" s="167"/>
      <c r="O249" s="150"/>
      <c r="P249" s="167"/>
      <c r="Q249" s="150"/>
      <c r="R249" s="150"/>
      <c r="S249" s="150"/>
      <c r="T249" s="174"/>
      <c r="U249" s="153"/>
      <c r="V249" s="153"/>
    </row>
    <row r="250" spans="1:22" s="133" customFormat="1">
      <c r="A250" s="166"/>
      <c r="D250" s="167"/>
      <c r="F250" s="167"/>
      <c r="H250" s="167"/>
      <c r="J250" s="167"/>
      <c r="L250" s="167"/>
      <c r="N250" s="167"/>
      <c r="O250" s="150"/>
      <c r="P250" s="167"/>
      <c r="Q250" s="150"/>
      <c r="R250" s="150"/>
      <c r="S250" s="150"/>
      <c r="T250" s="174"/>
      <c r="U250" s="153"/>
      <c r="V250" s="153"/>
    </row>
    <row r="251" spans="1:22" s="133" customFormat="1">
      <c r="A251" s="166"/>
      <c r="D251" s="167"/>
      <c r="F251" s="167"/>
      <c r="H251" s="167"/>
      <c r="J251" s="167"/>
      <c r="L251" s="167"/>
      <c r="N251" s="167"/>
      <c r="O251" s="150"/>
      <c r="P251" s="167"/>
      <c r="Q251" s="150"/>
      <c r="R251" s="150"/>
      <c r="S251" s="150"/>
      <c r="T251" s="174"/>
      <c r="U251" s="153"/>
      <c r="V251" s="153"/>
    </row>
    <row r="252" spans="1:22" s="133" customFormat="1">
      <c r="A252" s="166"/>
      <c r="D252" s="167"/>
      <c r="F252" s="167"/>
      <c r="H252" s="167"/>
      <c r="J252" s="167"/>
      <c r="L252" s="167"/>
      <c r="N252" s="167"/>
      <c r="O252" s="150"/>
      <c r="P252" s="167"/>
      <c r="Q252" s="150"/>
      <c r="R252" s="150"/>
      <c r="S252" s="150"/>
      <c r="T252" s="174"/>
      <c r="U252" s="153"/>
      <c r="V252" s="153"/>
    </row>
    <row r="253" spans="1:22" s="133" customFormat="1">
      <c r="A253" s="166"/>
      <c r="D253" s="167"/>
      <c r="F253" s="167"/>
      <c r="H253" s="167"/>
      <c r="J253" s="167"/>
      <c r="L253" s="167"/>
      <c r="N253" s="167"/>
      <c r="O253" s="150"/>
      <c r="P253" s="167"/>
      <c r="Q253" s="150"/>
      <c r="R253" s="150"/>
      <c r="S253" s="150"/>
      <c r="T253" s="174"/>
      <c r="U253" s="153"/>
      <c r="V253" s="153"/>
    </row>
    <row r="254" spans="1:22" s="133" customFormat="1">
      <c r="A254" s="166"/>
      <c r="D254" s="167"/>
      <c r="F254" s="167"/>
      <c r="H254" s="167"/>
      <c r="J254" s="167"/>
      <c r="L254" s="167"/>
      <c r="N254" s="167"/>
      <c r="O254" s="150"/>
      <c r="P254" s="167"/>
      <c r="Q254" s="150"/>
      <c r="R254" s="150"/>
      <c r="S254" s="150"/>
      <c r="T254" s="174"/>
      <c r="U254" s="153"/>
      <c r="V254" s="153"/>
    </row>
    <row r="255" spans="1:22" s="133" customFormat="1">
      <c r="A255" s="166"/>
      <c r="D255" s="167"/>
      <c r="F255" s="167"/>
      <c r="H255" s="167"/>
      <c r="J255" s="167"/>
      <c r="L255" s="167"/>
      <c r="N255" s="167"/>
      <c r="O255" s="150"/>
      <c r="P255" s="167"/>
      <c r="Q255" s="150"/>
      <c r="R255" s="150"/>
      <c r="S255" s="150"/>
      <c r="T255" s="174"/>
      <c r="U255" s="153"/>
      <c r="V255" s="153"/>
    </row>
    <row r="256" spans="1:22" s="133" customFormat="1">
      <c r="A256" s="166"/>
      <c r="D256" s="167"/>
      <c r="F256" s="167"/>
      <c r="H256" s="167"/>
      <c r="J256" s="167"/>
      <c r="L256" s="167"/>
      <c r="N256" s="167"/>
      <c r="O256" s="150"/>
      <c r="P256" s="167"/>
      <c r="Q256" s="150"/>
      <c r="R256" s="150"/>
      <c r="S256" s="150"/>
      <c r="T256" s="174"/>
      <c r="U256" s="153"/>
      <c r="V256" s="153"/>
    </row>
    <row r="257" spans="1:22" s="133" customFormat="1">
      <c r="A257" s="166"/>
      <c r="D257" s="167"/>
      <c r="F257" s="167"/>
      <c r="H257" s="167"/>
      <c r="J257" s="167"/>
      <c r="L257" s="167"/>
      <c r="N257" s="167"/>
      <c r="O257" s="150"/>
      <c r="P257" s="167"/>
      <c r="Q257" s="150"/>
      <c r="R257" s="150"/>
      <c r="S257" s="150"/>
      <c r="T257" s="174"/>
      <c r="U257" s="153"/>
      <c r="V257" s="153"/>
    </row>
    <row r="258" spans="1:22" s="133" customFormat="1">
      <c r="A258" s="166"/>
      <c r="D258" s="167"/>
      <c r="F258" s="167"/>
      <c r="H258" s="167"/>
      <c r="J258" s="167"/>
      <c r="L258" s="167"/>
      <c r="N258" s="167"/>
      <c r="O258" s="150"/>
      <c r="P258" s="167"/>
      <c r="Q258" s="150"/>
      <c r="R258" s="150"/>
      <c r="S258" s="150"/>
      <c r="T258" s="174"/>
      <c r="U258" s="153"/>
      <c r="V258" s="153"/>
    </row>
    <row r="259" spans="1:22" s="133" customFormat="1">
      <c r="A259" s="166"/>
      <c r="D259" s="167"/>
      <c r="F259" s="167"/>
      <c r="H259" s="167"/>
      <c r="J259" s="167"/>
      <c r="L259" s="167"/>
      <c r="N259" s="167"/>
      <c r="O259" s="150"/>
      <c r="P259" s="167"/>
      <c r="Q259" s="150"/>
      <c r="R259" s="150"/>
      <c r="S259" s="150"/>
      <c r="T259" s="174"/>
      <c r="U259" s="153"/>
      <c r="V259" s="153"/>
    </row>
    <row r="260" spans="1:22" s="133" customFormat="1">
      <c r="A260" s="166"/>
      <c r="D260" s="167"/>
      <c r="F260" s="167"/>
      <c r="H260" s="167"/>
      <c r="J260" s="167"/>
      <c r="L260" s="167"/>
      <c r="N260" s="167"/>
      <c r="O260" s="150"/>
      <c r="P260" s="167"/>
      <c r="Q260" s="150"/>
      <c r="R260" s="150"/>
      <c r="S260" s="150"/>
      <c r="T260" s="174"/>
      <c r="U260" s="153"/>
      <c r="V260" s="153"/>
    </row>
    <row r="261" spans="1:22" s="133" customFormat="1">
      <c r="A261" s="166"/>
      <c r="D261" s="167"/>
      <c r="F261" s="167"/>
      <c r="H261" s="167"/>
      <c r="J261" s="167"/>
      <c r="L261" s="167"/>
      <c r="N261" s="167"/>
      <c r="O261" s="150"/>
      <c r="P261" s="167"/>
      <c r="Q261" s="150"/>
      <c r="R261" s="150"/>
      <c r="S261" s="150"/>
      <c r="T261" s="174"/>
      <c r="U261" s="153"/>
      <c r="V261" s="153"/>
    </row>
    <row r="262" spans="1:22" s="133" customFormat="1">
      <c r="A262" s="166"/>
      <c r="D262" s="167"/>
      <c r="F262" s="167"/>
      <c r="H262" s="167"/>
      <c r="J262" s="167"/>
      <c r="L262" s="167"/>
      <c r="N262" s="167"/>
      <c r="O262" s="150"/>
      <c r="P262" s="167"/>
      <c r="Q262" s="150"/>
      <c r="R262" s="150"/>
      <c r="S262" s="150"/>
      <c r="T262" s="174"/>
      <c r="U262" s="153"/>
      <c r="V262" s="153"/>
    </row>
    <row r="263" spans="1:22" s="133" customFormat="1">
      <c r="A263" s="166"/>
      <c r="D263" s="167"/>
      <c r="F263" s="167"/>
      <c r="H263" s="167"/>
      <c r="J263" s="167"/>
      <c r="L263" s="167"/>
      <c r="N263" s="167"/>
      <c r="O263" s="150"/>
      <c r="P263" s="167"/>
      <c r="Q263" s="150"/>
      <c r="R263" s="150"/>
      <c r="S263" s="150"/>
      <c r="T263" s="174"/>
      <c r="U263" s="153"/>
      <c r="V263" s="153"/>
    </row>
    <row r="264" spans="1:22" s="133" customFormat="1">
      <c r="A264" s="166"/>
      <c r="D264" s="167"/>
      <c r="F264" s="167"/>
      <c r="H264" s="167"/>
      <c r="J264" s="167"/>
      <c r="L264" s="167"/>
      <c r="N264" s="167"/>
      <c r="O264" s="150"/>
      <c r="P264" s="167"/>
      <c r="Q264" s="150"/>
      <c r="R264" s="150"/>
      <c r="S264" s="150"/>
      <c r="T264" s="174"/>
      <c r="U264" s="153"/>
      <c r="V264" s="153"/>
    </row>
    <row r="265" spans="1:22" s="133" customFormat="1">
      <c r="A265" s="166"/>
      <c r="D265" s="167"/>
      <c r="F265" s="167"/>
      <c r="H265" s="167"/>
      <c r="J265" s="167"/>
      <c r="L265" s="167"/>
      <c r="N265" s="167"/>
      <c r="O265" s="150"/>
      <c r="P265" s="167"/>
      <c r="Q265" s="150"/>
      <c r="R265" s="150"/>
      <c r="S265" s="150"/>
      <c r="T265" s="174"/>
      <c r="U265" s="153"/>
      <c r="V265" s="153"/>
    </row>
    <row r="266" spans="1:22" s="133" customFormat="1">
      <c r="A266" s="166"/>
      <c r="D266" s="167"/>
      <c r="F266" s="167"/>
      <c r="H266" s="167"/>
      <c r="J266" s="167"/>
      <c r="L266" s="167"/>
      <c r="N266" s="167"/>
      <c r="O266" s="150"/>
      <c r="P266" s="167"/>
      <c r="Q266" s="150"/>
      <c r="R266" s="150"/>
      <c r="S266" s="150"/>
      <c r="T266" s="174"/>
      <c r="U266" s="153"/>
      <c r="V266" s="153"/>
    </row>
    <row r="267" spans="1:22" s="133" customFormat="1">
      <c r="A267" s="166"/>
      <c r="D267" s="167"/>
      <c r="F267" s="167"/>
      <c r="H267" s="167"/>
      <c r="J267" s="167"/>
      <c r="L267" s="167"/>
      <c r="N267" s="167"/>
      <c r="O267" s="150"/>
      <c r="P267" s="167"/>
      <c r="Q267" s="150"/>
      <c r="R267" s="150"/>
      <c r="S267" s="150"/>
      <c r="T267" s="174"/>
      <c r="U267" s="153"/>
      <c r="V267" s="153"/>
    </row>
    <row r="268" spans="1:22" s="133" customFormat="1">
      <c r="A268" s="166"/>
      <c r="D268" s="167"/>
      <c r="F268" s="167"/>
      <c r="H268" s="167"/>
      <c r="J268" s="167"/>
      <c r="L268" s="167"/>
      <c r="N268" s="167"/>
      <c r="O268" s="150"/>
      <c r="P268" s="167"/>
      <c r="Q268" s="150"/>
      <c r="R268" s="150"/>
      <c r="S268" s="150"/>
      <c r="T268" s="174"/>
      <c r="U268" s="153"/>
      <c r="V268" s="153"/>
    </row>
    <row r="269" spans="1:22" s="133" customFormat="1">
      <c r="A269" s="166"/>
      <c r="D269" s="167"/>
      <c r="F269" s="167"/>
      <c r="H269" s="167"/>
      <c r="J269" s="167"/>
      <c r="L269" s="167"/>
      <c r="N269" s="167"/>
      <c r="O269" s="150"/>
      <c r="P269" s="167"/>
      <c r="Q269" s="150"/>
      <c r="R269" s="150"/>
      <c r="S269" s="150"/>
      <c r="T269" s="174"/>
      <c r="U269" s="153"/>
      <c r="V269" s="153"/>
    </row>
    <row r="270" spans="1:22">
      <c r="B270" s="133"/>
    </row>
  </sheetData>
  <mergeCells count="4">
    <mergeCell ref="C36:K36"/>
    <mergeCell ref="C9:P9"/>
    <mergeCell ref="A1:M1"/>
    <mergeCell ref="B4:E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ASM &amp; BSM Grade Calculator</vt:lpstr>
      <vt:lpstr>MSM &amp; PhD Grade Calculator</vt:lpstr>
      <vt:lpstr>'ASM &amp; BSM Grade Calculator'!Print_Area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Khamsamran</dc:creator>
  <cp:lastModifiedBy>A. Khamsamran</cp:lastModifiedBy>
  <cp:lastPrinted>2016-05-01T20:45:55Z</cp:lastPrinted>
  <dcterms:created xsi:type="dcterms:W3CDTF">2016-04-28T20:05:43Z</dcterms:created>
  <dcterms:modified xsi:type="dcterms:W3CDTF">2016-08-11T17:11:32Z</dcterms:modified>
</cp:coreProperties>
</file>